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20730" windowHeight="8955" activeTab="1"/>
  </bookViews>
  <sheets>
    <sheet name="สำรองเงินที่อนุมัติ" sheetId="1" r:id="rId1"/>
    <sheet name="ภ.9" sheetId="2" r:id="rId2"/>
    <sheet name="บช.น." sheetId="3" r:id="rId3"/>
    <sheet name="บช.ก." sheetId="4" r:id="rId4"/>
    <sheet name="สตม." sheetId="5" r:id="rId5"/>
    <sheet name="บช.ส." sheetId="6" r:id="rId6"/>
    <sheet name="สพฐ.ตร." sheetId="7" r:id="rId7"/>
    <sheet name="สยศ.ตร.(ผก.)" sheetId="8" r:id="rId8"/>
    <sheet name="สกบ." sheetId="9" r:id="rId9"/>
  </sheets>
  <definedNames>
    <definedName name="_xlnm.Print_Titles" localSheetId="2">'บช.น.'!$5:$5</definedName>
    <definedName name="_xlnm.Print_Titles" localSheetId="8">'สกบ.'!$4:$4</definedName>
    <definedName name="_xlnm.Print_Titles" localSheetId="4">'สตม.'!$4:$4</definedName>
    <definedName name="_xlnm.Print_Titles" localSheetId="6">'สพฐ.ตร.'!$4:$4</definedName>
  </definedNames>
  <calcPr fullCalcOnLoad="1"/>
</workbook>
</file>

<file path=xl/sharedStrings.xml><?xml version="1.0" encoding="utf-8"?>
<sst xmlns="http://schemas.openxmlformats.org/spreadsheetml/2006/main" count="431" uniqueCount="148">
  <si>
    <t>ที่</t>
  </si>
  <si>
    <t>หน่วยรับงบประมาณ</t>
  </si>
  <si>
    <t>เลขที่เอกสาร</t>
  </si>
  <si>
    <t>ข้อความเอกสาร</t>
  </si>
  <si>
    <t xml:space="preserve">  มูลค่าคงเหลือ</t>
  </si>
  <si>
    <t>ปี 2558</t>
  </si>
  <si>
    <t>ปี 2559</t>
  </si>
  <si>
    <t>ปี 2560</t>
  </si>
  <si>
    <t>โครงการก่อสร้างอาคารผู้โดยสารขาเข้า-ขาออกพร้อมห้อง</t>
  </si>
  <si>
    <t>บช.น.</t>
  </si>
  <si>
    <t>โต๊ะทำงาน ขนาด120*75*60 จำนวน 52 ชุด</t>
  </si>
  <si>
    <t>ตู้รางเลื่อนพลัก จำนวน 3 ชุด(ผก)กง.20/2560</t>
  </si>
  <si>
    <t>ตู้รางเลื่อนระบบพวงมาลัย จำนวน 1 ชุด(ผก)กง.21/2560</t>
  </si>
  <si>
    <t>เก้าอี้ทำงานพนักพิงเตี้ย จำนวน 5 ตัว(ผก)กง.22/2560</t>
  </si>
  <si>
    <t>เก้าอี้ทำงานพนักพิงสูง จำนวน 22 ตัว(ผก)กง.24/2560</t>
  </si>
  <si>
    <t>ค่าพาร์ทิชั่นพร้อมอุปกรณ์(ผก)กง.27/2560</t>
  </si>
  <si>
    <t>ปรับปรุงสถานที่ทำการ (ผก)กง.28/2560</t>
  </si>
  <si>
    <t>จัดซื่อวิทยาศาสตร์DNA(สพฐ.ตร)</t>
  </si>
  <si>
    <t>ซ่อมแซมบ้านพักเรือนแถว พฐ.จว.มุกดาหาร</t>
  </si>
  <si>
    <t>โครงการเพิ่มประสิทธิภาพสนามยิงปืน ศพข.บช.ส. ปี60</t>
  </si>
  <si>
    <t>งานปรับปรุงซ่อมแซม อาคารชัยจินดา</t>
  </si>
  <si>
    <t>งานก่อสร้างอาคารศึกษา กองอำนวยการ</t>
  </si>
  <si>
    <t>งานก่อสร้างอาคารโรงอาหารใหม่</t>
  </si>
  <si>
    <t>งานก่อสร้างอาคารห้องทำงานสายตรวจ</t>
  </si>
  <si>
    <t>งานก่อสร้างอาคารห้องน้ำร่วม</t>
  </si>
  <si>
    <t>งานตกแต่งภายในห้อง ผบก.สปพ. ชั้นล่าง กก.สายตรวจ</t>
  </si>
  <si>
    <t>รถยนต์ปฏิบัติการควบคุมสั่งการและบริหารเหตุการณ์ฯ</t>
  </si>
  <si>
    <t>อุปกรณ์แสดงผลสนับสนุนการวิเคราะห์เหตุการณ์ฯ</t>
  </si>
  <si>
    <t>กระสุนปืน บช.ศ.(สพ) กง.1/2560</t>
  </si>
  <si>
    <t>กระสุนปืนเล็กกล ขนาด 5.56 มม.(สพ) กง.3/2560</t>
  </si>
  <si>
    <t>กระสุนปืนเล็กกล ขนาด 5.56 มม.(สพ) กง.4/2560</t>
  </si>
  <si>
    <t>วัสดุยุทธภัณฑ์วัตถุระเบิด(สพ) กง.5/2560</t>
  </si>
  <si>
    <t>กระสุนปืนเล็กกล5.56มม.หัวมีแกนเหล็ก(สพ) กง.10/2560</t>
  </si>
  <si>
    <t>กระสุนปืน7.62มม.จำนวน 2480นัด(สพ)กง.11/2560</t>
  </si>
  <si>
    <t>กระสุนปืนเล็กกล แบบ 08 ขนาด 5.56 มม.(สพ)13/2560</t>
  </si>
  <si>
    <t>วัสดุยุทธภัณฑ์ รายการวัตถุระเบิด</t>
  </si>
  <si>
    <t>ลูกยิงต่างๆ(สพ)กง./2560</t>
  </si>
  <si>
    <t>ลูกระเบิดแก๊สน้ำตาแบบหมุนรอบตัว 5000 ลูก</t>
  </si>
  <si>
    <t>ปืนสั้นปราบจลาจลชนิดใช้แก๊ส</t>
  </si>
  <si>
    <t>ปืนยาวปราบจลาจลชนิดใช้แก๊ส จำนวน 1000 กระบอก</t>
  </si>
  <si>
    <t>ยานยนต์ลาดตระเวนไต่ลาดชัน จำนวน 10 คัน</t>
  </si>
  <si>
    <t>โต๊ะทำงาน ขนาด120*75*60 จำนวน 17 ชุด</t>
  </si>
  <si>
    <t>โต๊ะทำงาน จำนวน 17 ชุด(ผก)กง.15/2560</t>
  </si>
  <si>
    <t>โต๊ะทำงาน จำนวน 6 ชุด(ผก)กง.17/2560</t>
  </si>
  <si>
    <t>โต๊ะทำงาน จำนวน 6 ชุด(ผก)กง.18/2560</t>
  </si>
  <si>
    <t>โต๊ะทำงานโล่งมุมวงกลม จำนวน 1 ชุด(ผก)กง.19/2560</t>
  </si>
  <si>
    <t>เก้าอี้ทำงานพนักพิงกลาง จำนวน 17 ตัว(ผก)กง.23/2560</t>
  </si>
  <si>
    <t>เก้าอี้ผู้บริการระดับสูงจำนวน 1 ตัว(ผก)กง.25/2560</t>
  </si>
  <si>
    <t>เครื่องปรับอากาศ จำนวน 2 เครื่อง(ผก)กง.26/2560</t>
  </si>
  <si>
    <t>ค่าคู่มือการปฏิบัติตาม พรบ.การชุมนุมฯ(ผก)กง.54/60</t>
  </si>
  <si>
    <t>โครงการฝึกทบทวนการอารักขาบุคคลสำคัญ ศพข.บช.ส. ปี60</t>
  </si>
  <si>
    <t>โครงการฝึกอบรมการใช้ปืนพกสั้น ศพข.บช.ส. ปี60</t>
  </si>
  <si>
    <t>ค่าเช่าเต็นท์งานพระราชพิธีฯ(ยธ)กง.64/2560</t>
  </si>
  <si>
    <t>ค่าจัดหาเครื่องกระสุนปืน เพื่อใช้ในการฝึกอบรม</t>
  </si>
  <si>
    <t>ชุดอุปกรณ์ตรวจสอบและวิเคราะห์สารวัตถุระเบิด</t>
  </si>
  <si>
    <t>โครงการเพิ่มประสิทธิภาพ (บก.สปพ.) จำนวน 4 รายการ</t>
  </si>
  <si>
    <t>กระสุนปืน 4 ชนิด</t>
  </si>
  <si>
    <t>แฟลตที่พัก สน.บางเขน</t>
  </si>
  <si>
    <t>แฟลตที่พัก สน.คันนายาว</t>
  </si>
  <si>
    <t>แฟลต สน.ลำหิน</t>
  </si>
  <si>
    <t>แฟลตที่พัก สน.ฉลองกรุง</t>
  </si>
  <si>
    <t>แฟลตที่พัก สน.บางขุนนนท์</t>
  </si>
  <si>
    <t>แฟลตที่พัก บก.น.3,บก.น.3 สืบสวน และ สน.มีนบุรี</t>
  </si>
  <si>
    <t>แฟลตที่พัก สน.วังทองหลาง</t>
  </si>
  <si>
    <t>แฟลตที่พัก บก.น.8</t>
  </si>
  <si>
    <t>แฟลตที่พัก สน.บางบอน</t>
  </si>
  <si>
    <t>แฟลตที่พัก สน.ลาดพร้าว</t>
  </si>
  <si>
    <t>แฟลตที่พัก สน.แสมดำ</t>
  </si>
  <si>
    <t>โครงการติดตั้งระบบตรวจจับใบหน้าบุคคลเฝ้าระวังฯ</t>
  </si>
  <si>
    <t>โครงการระบบตรวจจับใบหน้าบุคคลเฝ้าระวัง ตม.ตราด</t>
  </si>
  <si>
    <t>สตม.</t>
  </si>
  <si>
    <t>บช.ก.</t>
  </si>
  <si>
    <t>สพฐ.</t>
  </si>
  <si>
    <t>ผก.</t>
  </si>
  <si>
    <t>สกบ.</t>
  </si>
  <si>
    <t>รถยนต์หุ้มเกราะกันกระสุนล้อยาง ชนิดลำเลียงพล (สพ.)</t>
  </si>
  <si>
    <t>อาคารที่ทำการ สภ.จะนะ ภ.จว.สงขลา</t>
  </si>
  <si>
    <t>ภ.9</t>
  </si>
  <si>
    <t>โครงการซ่อมแซมอาคารที่ทำการและบ้านพักข้าราชการตำรวจ สภ.มายอ จว.ปัตตานี</t>
  </si>
  <si>
    <t>ส.</t>
  </si>
  <si>
    <t>คชจ.ในการจัดตั้งห้องติดตามฯ (บก.รน.)</t>
  </si>
  <si>
    <t>รวมปี 2558 - 2560</t>
  </si>
  <si>
    <t>รายการทั้งหมด 3 รายการ</t>
  </si>
  <si>
    <t>รายการทั้งหมด 4 รายการ</t>
  </si>
  <si>
    <t>รายการทั้งหมด 1 รายการ</t>
  </si>
  <si>
    <t>รวมงบลงทุน ปี 2560 (บช.น.)</t>
  </si>
  <si>
    <t>รวมงบลงทุน ปี 2560 (ภ.9)</t>
  </si>
  <si>
    <t>รวมงบลงทุน ปี 2560 (สพฐ.)</t>
  </si>
  <si>
    <t>รวมงบลงทุน ปี 2560 (ผก.)</t>
  </si>
  <si>
    <t>รายการทั้งหมด 16 รายการ</t>
  </si>
  <si>
    <t>รวมงบลงทุน ปี 2560 (สกบ.)</t>
  </si>
  <si>
    <t>ความก้าวหน้า/ปัญหาอุปสรรค
ประชุมระดับ ตร. ครั้งที่ 3/2561 
(7 มี.ค.61)</t>
  </si>
  <si>
    <t>รวมงบลงทุน ปี 2558,2560 (สตม.)</t>
  </si>
  <si>
    <t>รวมงบลงทุน ปี 2559(บช.ก.)</t>
  </si>
  <si>
    <t>รวมปี 2558</t>
  </si>
  <si>
    <t>รวมปี 2560</t>
  </si>
  <si>
    <t>รวมปี 2559</t>
  </si>
  <si>
    <t>บช.ส.</t>
  </si>
  <si>
    <t>รวมงบลงทุน ปี 2560 (บช.ส.)</t>
  </si>
  <si>
    <t>รายงานแสดงเงินกันขยายที่กรมบัญชีกลางอนุมัติข้อมูล ณ 28 ก.พ.61 (เฉพาะรายจ่ายลงทุนที่ต้องติดตามความก้าวหน้า)</t>
  </si>
  <si>
    <t xml:space="preserve"> - อยู่ระหว่างดำเนินการ ตามสัญญา งวดงานที่ 1, 2  (รื้อถอนพร้อมติดตั้งบานประตู,หน้าต่าง) </t>
  </si>
  <si>
    <t xml:space="preserve"> -  ประกาศราคากลาง 27 ก.พ. 2561   
 - อยู่ระหว่างขอรับความเห็นชอบ จัดซื้อโดยวิธีเฉพาะเจาะจง</t>
  </si>
  <si>
    <t xml:space="preserve">           โครงการเลขที่ 60097033967</t>
  </si>
  <si>
    <t xml:space="preserve">             เลขที่คุมสัญญาโครงการ61020500134</t>
  </si>
  <si>
    <t xml:space="preserve">            ลง 20 ก.พ.61 วงเงิน  2,517,424.50 บาท</t>
  </si>
  <si>
    <t xml:space="preserve">            ตามสัญญา ผก.ที่ 7/2561 ลง 20 ก.พ.61</t>
  </si>
  <si>
    <t xml:space="preserve">            แบ่งจ่าย งวดที่ 1 วันที่ 1 เม.ย.61  (40 วัน)</t>
  </si>
  <si>
    <t xml:space="preserve">            จำนวน   912,428.50 บาท</t>
  </si>
  <si>
    <t xml:space="preserve">             งวดที่ 2 วันที่ 20 มิ.ย.61 จำนวน (80 วัน)</t>
  </si>
  <si>
    <t xml:space="preserve">             1,604,995.75 บาท  ส่งมอบ 120 วัน </t>
  </si>
  <si>
    <t xml:space="preserve">              เริ่ม 20 ก.พ. -20 มิ.ย.61</t>
  </si>
  <si>
    <t>คาดว่าลงนามสัญญาภายใน 15 มี.ค.61</t>
  </si>
  <si>
    <t xml:space="preserve">  - ลง PO เรียบร้อยแล้ว</t>
  </si>
  <si>
    <t xml:space="preserve">  - พิจารณาผล วันที่ 6 มี.ค.61</t>
  </si>
  <si>
    <t xml:space="preserve">  - ลงนามได้ภายใน 12  มี.ค.61</t>
  </si>
  <si>
    <t xml:space="preserve">  - พิจารณาผล    7  มี.ค.61</t>
  </si>
  <si>
    <t xml:space="preserve">  - ลงนามได้ภายใน 12 มี.ค.61</t>
  </si>
  <si>
    <t xml:space="preserve">  - เสนอราคา  5 มี.ค.61</t>
  </si>
  <si>
    <t xml:space="preserve">  - พิจารณาผล    8 มี.ค.61</t>
  </si>
  <si>
    <t xml:space="preserve">  - ประกาศผล    12 มี.ค.61</t>
  </si>
  <si>
    <t xml:space="preserve">  - ลงนามได้ภายใน  20  มี.ค.61</t>
  </si>
  <si>
    <t>อยู่ระหว่างดำเนินการจัดซื้อใหม่ (จัดซื้อครั้งแรกไม่ได้ผล)</t>
  </si>
  <si>
    <t xml:space="preserve"> - อยู่ระหว่าง บช.น. จัดทำคุณลักษณะเฉพาะของพัสดุ  </t>
  </si>
  <si>
    <t>อยู่ระหว่างคณะกรรมการซื้อรายงานผล</t>
  </si>
  <si>
    <t xml:space="preserve"> -อยู่ระหว่างขออนุมัติซื้อ</t>
  </si>
  <si>
    <t xml:space="preserve"> -รอส่งมอบ</t>
  </si>
  <si>
    <t xml:space="preserve"> -รอลงนามในสัญญา</t>
  </si>
  <si>
    <t xml:space="preserve"> -เนื่องจากเป็นยุทธภัณฑ์ต่างประเทศและมีแต่ละรายการจำนวนน้อย ไม่มีผู้เสนอราคา จึงจะนำไปดำเนินการจัดหาแบบรวมการกับหน่วยอื่น</t>
  </si>
  <si>
    <t xml:space="preserve"> -ภ.9 ขอทบทวนคุณลักษณะเฉพาะฯ</t>
  </si>
  <si>
    <t xml:space="preserve"> -เสนอลงนามในสัญญา วันที่ 12 ธ.ค.61</t>
  </si>
  <si>
    <t xml:space="preserve"> -กำลังดำเนินการก่อสร้างงวดงานที่ 3-4 (คาดว่าจะส่งมอบงานภายใน วันที่ 20 มี.ค.61)</t>
  </si>
  <si>
    <t xml:space="preserve"> - ระยะเวลา 30 วัน   แบ่งเป็น 2 งวดงาน เริ่มสัญญา 21 ก.พ.61 สิ้นสุดสัญญา 22 มี.ค.61 ขณะอยู่ระหว่างก่อสร้างานงวดที่ 1</t>
  </si>
  <si>
    <t xml:space="preserve"> -ได้คู่สัญญาแล้ว ลงนามเมื่อ 23 ก.พ.61 อยู่ระหว่างดำเนินการลง PO. ในระบบ</t>
  </si>
  <si>
    <t>รายการทั้งหมด 21 รายการ</t>
  </si>
  <si>
    <t>รายการทั้งหมด 2 รายการ</t>
  </si>
  <si>
    <t>รายการทั้งหมด 15 รายการ</t>
  </si>
  <si>
    <t xml:space="preserve"> -ทำสัญญาจ้าง วันที่ 2 มี.ค.61</t>
  </si>
  <si>
    <t xml:space="preserve"> -อยู่ระหว่างเสนอ ผบก.ตม.4 เพื่อขออนุมัติปรับแก้ไขรูปแบบรายการ เพื่อให้สอดคล้องกับวงเงินงบประมาณ โดยขอความร่วมมือไปยังสำนักงานโยธาธิการและผังเมือง จว.มุกดาหาร เมื่อดำเนินการปรับแก้เรียบร้อยแล้ว จะนำเสนอ ยธ. รับรองตามระเบียบ ก่อนจะดำเนินการจัดหาผู้รับจ้างรายใหม่ต่อไป</t>
  </si>
  <si>
    <t xml:space="preserve"> -ผบก.ตม.3 อนุมัติประกาศเชิญชวนซื้อพร้อมติดตั้งตรวจจับใบหน้าบุคคลเฝ้าระวังฯ โดยวิธีประกวดราคาอิเล็กทรอนิส์(E-bidding) ในระบบเครือข่ายสารสนเทศของกรมบัญชีกลางและของหน่วยงานของรัฐ ระหว่างวันที่ 12-28 ก.พ.2561 และอนุมัติเปลี่ยนแปลงแผนการจัดซื้อจัดจ้าง ลง 12 ก.พ.2561 กำหนดยื่นเสนอราคา วันที่ 2 มี.ค.61</t>
  </si>
  <si>
    <t xml:space="preserve"> -อยู่ระหว่างเสนอ ผบก.ตม.๓ เห็นชอบประกาศเชิญชวนประกวดราคาซื้อพร้อมติดตั้งโครงการตรวจจับใบหน้าบุคคลเฝ้าระวัง ตม.จว.ตราด</t>
  </si>
  <si>
    <t xml:space="preserve"> -อยู่ระหว่างประกาศประกวดราคาอิเล็กทรอนิกส์(E-bidding)  ระหว่างวันที่ 19 ก.พ. - 12 มี.ค.61</t>
  </si>
  <si>
    <t xml:space="preserve"> -โอนงบประมาณฯ วันที่ 3 ม.ค.61 ให้ สพ.สกบ. จัดหาทดแทนกระสุนปืน ที่ ศพข. เบิกยืมในการอบรมฯ </t>
  </si>
  <si>
    <t xml:space="preserve"> -อยู่ระหว่างขอเห็นชอบจัดซื้อจัดจ้าง 29/1/2561</t>
  </si>
  <si>
    <t>รายการทั้งหมด 64 รายการ</t>
  </si>
  <si>
    <t xml:space="preserve">  - รายการที่ 11 - 21 </t>
  </si>
  <si>
    <t xml:space="preserve">  - รายการที่ 3 - 10</t>
  </si>
  <si>
    <t>รายงานแสดงเงินกันขยายที่กรมบัญชีกลางอนุมัติข้อมูล ณ 16 มี.ค.61 (เฉพาะรายจ่ายลงทุนที่ต้องติดตามความก้าวหน้า)</t>
  </si>
  <si>
    <t>ความก้าวหน้า/ปัญหาอุปสรรค
ประชุมระดับ จนท. ครั้งที่ 4/2561 
(21 มี.ค.61)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</si>
</sst>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43" fontId="42" fillId="0" borderId="11" xfId="38" applyFont="1" applyFill="1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3" fontId="42" fillId="0" borderId="10" xfId="38" applyFont="1" applyFill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0" xfId="0" applyFont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43" fontId="42" fillId="0" borderId="16" xfId="38" applyFont="1" applyFill="1" applyBorder="1" applyAlignment="1">
      <alignment vertical="top" wrapText="1"/>
    </xf>
    <xf numFmtId="0" fontId="42" fillId="0" borderId="1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43" fontId="41" fillId="0" borderId="16" xfId="38" applyFont="1" applyFill="1" applyBorder="1" applyAlignment="1">
      <alignment vertical="top" wrapText="1"/>
    </xf>
    <xf numFmtId="0" fontId="42" fillId="0" borderId="14" xfId="0" applyFont="1" applyBorder="1" applyAlignment="1">
      <alignment horizontal="center"/>
    </xf>
    <xf numFmtId="43" fontId="42" fillId="0" borderId="19" xfId="38" applyFont="1" applyFill="1" applyBorder="1" applyAlignment="1">
      <alignment vertical="top" wrapText="1"/>
    </xf>
    <xf numFmtId="0" fontId="41" fillId="0" borderId="16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0" fontId="42" fillId="0" borderId="10" xfId="0" applyFont="1" applyBorder="1" applyAlignment="1">
      <alignment wrapText="1"/>
    </xf>
    <xf numFmtId="0" fontId="44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43" fontId="42" fillId="0" borderId="14" xfId="38" applyFont="1" applyFill="1" applyBorder="1" applyAlignment="1">
      <alignment vertical="top" wrapText="1"/>
    </xf>
    <xf numFmtId="0" fontId="42" fillId="0" borderId="11" xfId="0" applyFont="1" applyBorder="1" applyAlignment="1">
      <alignment/>
    </xf>
    <xf numFmtId="0" fontId="42" fillId="0" borderId="20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3" fontId="42" fillId="0" borderId="10" xfId="38" applyFont="1" applyFill="1" applyBorder="1" applyAlignment="1">
      <alignment vertical="center" wrapText="1"/>
    </xf>
    <xf numFmtId="43" fontId="42" fillId="0" borderId="11" xfId="38" applyFont="1" applyFill="1" applyBorder="1" applyAlignment="1">
      <alignment vertical="center" wrapText="1"/>
    </xf>
    <xf numFmtId="0" fontId="41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center"/>
    </xf>
    <xf numFmtId="43" fontId="41" fillId="0" borderId="16" xfId="38" applyFont="1" applyFill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200" fontId="42" fillId="0" borderId="10" xfId="0" applyNumberFormat="1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center"/>
    </xf>
    <xf numFmtId="43" fontId="41" fillId="0" borderId="16" xfId="38" applyFont="1" applyFill="1" applyBorder="1" applyAlignment="1">
      <alignment horizontal="center" vertical="top" wrapText="1"/>
    </xf>
    <xf numFmtId="43" fontId="41" fillId="0" borderId="15" xfId="38" applyFont="1" applyFill="1" applyBorder="1" applyAlignment="1">
      <alignment horizontal="center" vertical="top" wrapText="1"/>
    </xf>
    <xf numFmtId="0" fontId="42" fillId="0" borderId="10" xfId="33" applyNumberFormat="1" applyFont="1" applyFill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43" fontId="42" fillId="0" borderId="0" xfId="0" applyNumberFormat="1" applyFont="1" applyAlignment="1">
      <alignment/>
    </xf>
    <xf numFmtId="43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1" xfId="0" applyFont="1" applyBorder="1" applyAlignment="1">
      <alignment/>
    </xf>
    <xf numFmtId="43" fontId="42" fillId="0" borderId="20" xfId="38" applyFont="1" applyFill="1" applyBorder="1" applyAlignment="1">
      <alignment vertical="top" wrapText="1"/>
    </xf>
    <xf numFmtId="0" fontId="42" fillId="0" borderId="21" xfId="0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0" borderId="11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/>
    </xf>
    <xf numFmtId="43" fontId="42" fillId="0" borderId="10" xfId="38" applyFont="1" applyFill="1" applyBorder="1" applyAlignment="1">
      <alignment horizontal="right" vertical="center" wrapText="1"/>
    </xf>
    <xf numFmtId="43" fontId="42" fillId="0" borderId="11" xfId="38" applyFont="1" applyFill="1" applyBorder="1" applyAlignment="1">
      <alignment horizontal="right" vertical="center" wrapText="1"/>
    </xf>
    <xf numFmtId="43" fontId="41" fillId="0" borderId="16" xfId="38" applyFont="1" applyFill="1" applyBorder="1" applyAlignment="1">
      <alignment horizontal="right" vertical="center" wrapText="1"/>
    </xf>
    <xf numFmtId="0" fontId="41" fillId="0" borderId="16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1" fillId="0" borderId="0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/>
    </xf>
    <xf numFmtId="43" fontId="41" fillId="0" borderId="16" xfId="38" applyFont="1" applyFill="1" applyBorder="1" applyAlignment="1">
      <alignment horizontal="left" vertical="top" wrapText="1"/>
    </xf>
    <xf numFmtId="43" fontId="41" fillId="0" borderId="20" xfId="38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horizontal="left"/>
    </xf>
    <xf numFmtId="0" fontId="41" fillId="0" borderId="24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vertical="top" wrapText="1"/>
    </xf>
    <xf numFmtId="0" fontId="42" fillId="0" borderId="18" xfId="0" applyFont="1" applyFill="1" applyBorder="1" applyAlignment="1">
      <alignment horizontal="center"/>
    </xf>
    <xf numFmtId="4" fontId="41" fillId="0" borderId="25" xfId="0" applyNumberFormat="1" applyFont="1" applyFill="1" applyBorder="1" applyAlignment="1">
      <alignment/>
    </xf>
    <xf numFmtId="0" fontId="42" fillId="0" borderId="0" xfId="0" applyFont="1" applyFill="1" applyAlignment="1">
      <alignment vertical="top"/>
    </xf>
    <xf numFmtId="43" fontId="42" fillId="0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 vertical="top"/>
    </xf>
    <xf numFmtId="0" fontId="41" fillId="34" borderId="17" xfId="0" applyFont="1" applyFill="1" applyBorder="1" applyAlignment="1">
      <alignment horizontal="left" vertical="center"/>
    </xf>
    <xf numFmtId="43" fontId="41" fillId="34" borderId="19" xfId="0" applyNumberFormat="1" applyFont="1" applyFill="1" applyBorder="1" applyAlignment="1">
      <alignment vertical="center"/>
    </xf>
    <xf numFmtId="0" fontId="42" fillId="0" borderId="17" xfId="0" applyFont="1" applyBorder="1" applyAlignment="1">
      <alignment/>
    </xf>
    <xf numFmtId="43" fontId="42" fillId="34" borderId="19" xfId="0" applyNumberFormat="1" applyFont="1" applyFill="1" applyBorder="1" applyAlignment="1">
      <alignment horizontal="center"/>
    </xf>
    <xf numFmtId="0" fontId="41" fillId="34" borderId="17" xfId="0" applyFont="1" applyFill="1" applyBorder="1" applyAlignment="1">
      <alignment horizontal="left"/>
    </xf>
    <xf numFmtId="43" fontId="41" fillId="34" borderId="10" xfId="0" applyNumberFormat="1" applyFont="1" applyFill="1" applyBorder="1" applyAlignment="1">
      <alignment horizontal="left"/>
    </xf>
    <xf numFmtId="0" fontId="41" fillId="34" borderId="19" xfId="0" applyFont="1" applyFill="1" applyBorder="1" applyAlignment="1">
      <alignment horizontal="center"/>
    </xf>
    <xf numFmtId="43" fontId="41" fillId="34" borderId="19" xfId="0" applyNumberFormat="1" applyFont="1" applyFill="1" applyBorder="1" applyAlignment="1">
      <alignment horizontal="center"/>
    </xf>
    <xf numFmtId="0" fontId="41" fillId="34" borderId="17" xfId="0" applyFont="1" applyFill="1" applyBorder="1" applyAlignment="1">
      <alignment/>
    </xf>
    <xf numFmtId="43" fontId="41" fillId="34" borderId="19" xfId="0" applyNumberFormat="1" applyFont="1" applyFill="1" applyBorder="1" applyAlignment="1">
      <alignment/>
    </xf>
    <xf numFmtId="43" fontId="41" fillId="34" borderId="19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43" fontId="42" fillId="0" borderId="21" xfId="38" applyFont="1" applyFill="1" applyBorder="1" applyAlignment="1">
      <alignment vertical="top" wrapText="1"/>
    </xf>
    <xf numFmtId="43" fontId="42" fillId="0" borderId="24" xfId="38" applyFont="1" applyFill="1" applyBorder="1" applyAlignment="1">
      <alignment vertical="top" wrapText="1"/>
    </xf>
    <xf numFmtId="43" fontId="42" fillId="0" borderId="12" xfId="38" applyFont="1" applyFill="1" applyBorder="1" applyAlignment="1">
      <alignment vertical="top" wrapText="1"/>
    </xf>
    <xf numFmtId="0" fontId="41" fillId="34" borderId="18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7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0" fontId="42" fillId="0" borderId="2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457200</xdr:colOff>
      <xdr:row>19</xdr:row>
      <xdr:rowOff>47625</xdr:rowOff>
    </xdr:to>
    <xdr:sp>
      <xdr:nvSpPr>
        <xdr:cNvPr id="1" name="Right Brace 1"/>
        <xdr:cNvSpPr>
          <a:spLocks/>
        </xdr:cNvSpPr>
      </xdr:nvSpPr>
      <xdr:spPr>
        <a:xfrm>
          <a:off x="7019925" y="2133600"/>
          <a:ext cx="457200" cy="43148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4"/>
  <sheetViews>
    <sheetView zoomScalePageLayoutView="0" workbookViewId="0" topLeftCell="A1">
      <selection activeCell="C54" sqref="C54"/>
    </sheetView>
  </sheetViews>
  <sheetFormatPr defaultColWidth="9.140625" defaultRowHeight="15"/>
  <cols>
    <col min="1" max="1" width="5.57421875" style="8" customWidth="1"/>
    <col min="2" max="2" width="12.00390625" style="8" customWidth="1"/>
    <col min="3" max="3" width="12.28125" style="8" customWidth="1"/>
    <col min="4" max="4" width="49.57421875" style="10" bestFit="1" customWidth="1"/>
    <col min="5" max="5" width="28.00390625" style="10" customWidth="1"/>
    <col min="6" max="6" width="9.00390625" style="10" customWidth="1"/>
    <col min="7" max="7" width="15.28125" style="10" customWidth="1"/>
    <col min="8" max="16384" width="9.00390625" style="10" customWidth="1"/>
  </cols>
  <sheetData>
    <row r="1" spans="1:5" ht="24">
      <c r="A1" s="142" t="s">
        <v>99</v>
      </c>
      <c r="B1" s="142"/>
      <c r="C1" s="142"/>
      <c r="D1" s="142"/>
      <c r="E1" s="142"/>
    </row>
    <row r="2" spans="1:5" ht="24">
      <c r="A2" s="142" t="s">
        <v>143</v>
      </c>
      <c r="B2" s="142"/>
      <c r="C2" s="142"/>
      <c r="D2" s="142"/>
      <c r="E2" s="142"/>
    </row>
    <row r="4" spans="1:5" s="114" customFormat="1" ht="43.5">
      <c r="A4" s="15" t="s">
        <v>0</v>
      </c>
      <c r="B4" s="113" t="s">
        <v>1</v>
      </c>
      <c r="C4" s="15" t="s">
        <v>2</v>
      </c>
      <c r="D4" s="15" t="s">
        <v>3</v>
      </c>
      <c r="E4" s="15" t="s">
        <v>4</v>
      </c>
    </row>
    <row r="5" spans="1:5" ht="24">
      <c r="A5" s="135" t="s">
        <v>81</v>
      </c>
      <c r="B5" s="136"/>
      <c r="C5" s="136"/>
      <c r="D5" s="137"/>
      <c r="E5" s="119">
        <f>+E7+E9+E72</f>
        <v>331770249.2</v>
      </c>
    </row>
    <row r="6" spans="1:5" ht="24">
      <c r="A6" s="115">
        <v>1</v>
      </c>
      <c r="B6" s="7" t="s">
        <v>70</v>
      </c>
      <c r="C6" s="7">
        <v>40034453</v>
      </c>
      <c r="D6" s="9" t="s">
        <v>8</v>
      </c>
      <c r="E6" s="4">
        <v>22581500</v>
      </c>
    </row>
    <row r="7" spans="1:5" ht="24.75" thickBot="1">
      <c r="A7" s="138" t="s">
        <v>5</v>
      </c>
      <c r="B7" s="139"/>
      <c r="C7" s="139"/>
      <c r="D7" s="140"/>
      <c r="E7" s="116">
        <f>SUM(E6)</f>
        <v>22581500</v>
      </c>
    </row>
    <row r="8" spans="1:5" ht="24">
      <c r="A8" s="84">
        <v>2</v>
      </c>
      <c r="B8" s="7" t="s">
        <v>71</v>
      </c>
      <c r="C8" s="7">
        <v>8000017811</v>
      </c>
      <c r="D8" s="9" t="s">
        <v>80</v>
      </c>
      <c r="E8" s="4">
        <v>3000000</v>
      </c>
    </row>
    <row r="9" spans="1:5" ht="24.75" thickBot="1">
      <c r="A9" s="138" t="s">
        <v>6</v>
      </c>
      <c r="B9" s="139"/>
      <c r="C9" s="139"/>
      <c r="D9" s="139"/>
      <c r="E9" s="116">
        <f>SUM(E8)</f>
        <v>3000000</v>
      </c>
    </row>
    <row r="10" spans="1:5" ht="24">
      <c r="A10" s="7">
        <v>3</v>
      </c>
      <c r="B10" s="7" t="s">
        <v>9</v>
      </c>
      <c r="C10" s="7">
        <v>10344412</v>
      </c>
      <c r="D10" s="11" t="s">
        <v>26</v>
      </c>
      <c r="E10" s="4">
        <v>13490000</v>
      </c>
    </row>
    <row r="11" spans="1:5" ht="24">
      <c r="A11" s="7">
        <v>4</v>
      </c>
      <c r="B11" s="7" t="s">
        <v>9</v>
      </c>
      <c r="C11" s="7">
        <v>10344414</v>
      </c>
      <c r="D11" s="11" t="s">
        <v>27</v>
      </c>
      <c r="E11" s="4">
        <v>27750500</v>
      </c>
    </row>
    <row r="12" spans="1:5" ht="24">
      <c r="A12" s="7">
        <v>5</v>
      </c>
      <c r="B12" s="7" t="s">
        <v>9</v>
      </c>
      <c r="C12" s="7">
        <v>10325461</v>
      </c>
      <c r="D12" s="11" t="s">
        <v>20</v>
      </c>
      <c r="E12" s="4">
        <v>2730000</v>
      </c>
    </row>
    <row r="13" spans="1:5" ht="24">
      <c r="A13" s="7">
        <v>6</v>
      </c>
      <c r="B13" s="7" t="s">
        <v>9</v>
      </c>
      <c r="C13" s="7">
        <v>10325618</v>
      </c>
      <c r="D13" s="11" t="s">
        <v>21</v>
      </c>
      <c r="E13" s="4">
        <v>5270000</v>
      </c>
    </row>
    <row r="14" spans="1:5" ht="24">
      <c r="A14" s="7">
        <v>7</v>
      </c>
      <c r="B14" s="7" t="s">
        <v>9</v>
      </c>
      <c r="C14" s="7">
        <v>10325625</v>
      </c>
      <c r="D14" s="11" t="s">
        <v>22</v>
      </c>
      <c r="E14" s="4">
        <v>4880000</v>
      </c>
    </row>
    <row r="15" spans="1:5" ht="24">
      <c r="A15" s="7">
        <v>8</v>
      </c>
      <c r="B15" s="7" t="s">
        <v>9</v>
      </c>
      <c r="C15" s="7">
        <v>10325662</v>
      </c>
      <c r="D15" s="11" t="s">
        <v>23</v>
      </c>
      <c r="E15" s="4">
        <v>3440000</v>
      </c>
    </row>
    <row r="16" spans="1:5" ht="24">
      <c r="A16" s="7">
        <v>9</v>
      </c>
      <c r="B16" s="7" t="s">
        <v>9</v>
      </c>
      <c r="C16" s="7">
        <v>10325674</v>
      </c>
      <c r="D16" s="11" t="s">
        <v>24</v>
      </c>
      <c r="E16" s="4">
        <v>3450000</v>
      </c>
    </row>
    <row r="17" spans="1:5" ht="24">
      <c r="A17" s="7">
        <v>10</v>
      </c>
      <c r="B17" s="7" t="s">
        <v>9</v>
      </c>
      <c r="C17" s="7">
        <v>10325685</v>
      </c>
      <c r="D17" s="11" t="s">
        <v>25</v>
      </c>
      <c r="E17" s="4">
        <v>3490000</v>
      </c>
    </row>
    <row r="18" spans="1:5" ht="24">
      <c r="A18" s="7">
        <v>11</v>
      </c>
      <c r="B18" s="7" t="s">
        <v>9</v>
      </c>
      <c r="C18" s="7">
        <v>10346703</v>
      </c>
      <c r="D18" s="11" t="s">
        <v>53</v>
      </c>
      <c r="E18" s="4">
        <v>1015450</v>
      </c>
    </row>
    <row r="19" spans="1:5" ht="24">
      <c r="A19" s="7">
        <v>12</v>
      </c>
      <c r="B19" s="7" t="s">
        <v>9</v>
      </c>
      <c r="C19" s="7">
        <v>10323769</v>
      </c>
      <c r="D19" s="11" t="s">
        <v>56</v>
      </c>
      <c r="E19" s="4">
        <v>4147250</v>
      </c>
    </row>
    <row r="20" spans="1:5" ht="24">
      <c r="A20" s="7">
        <v>13</v>
      </c>
      <c r="B20" s="7" t="s">
        <v>9</v>
      </c>
      <c r="C20" s="7">
        <v>10325173</v>
      </c>
      <c r="D20" s="11" t="s">
        <v>57</v>
      </c>
      <c r="E20" s="4">
        <v>1601600</v>
      </c>
    </row>
    <row r="21" spans="1:5" ht="24">
      <c r="A21" s="7">
        <v>14</v>
      </c>
      <c r="B21" s="7" t="s">
        <v>9</v>
      </c>
      <c r="C21" s="7">
        <v>10325246</v>
      </c>
      <c r="D21" s="11" t="s">
        <v>58</v>
      </c>
      <c r="E21" s="4">
        <v>1094800</v>
      </c>
    </row>
    <row r="22" spans="1:5" ht="24">
      <c r="A22" s="7">
        <v>15</v>
      </c>
      <c r="B22" s="7" t="s">
        <v>9</v>
      </c>
      <c r="C22" s="7">
        <v>10325256</v>
      </c>
      <c r="D22" s="11" t="s">
        <v>59</v>
      </c>
      <c r="E22" s="4">
        <v>1952800</v>
      </c>
    </row>
    <row r="23" spans="1:5" ht="24">
      <c r="A23" s="7">
        <v>16</v>
      </c>
      <c r="B23" s="7" t="s">
        <v>9</v>
      </c>
      <c r="C23" s="7">
        <v>10325266</v>
      </c>
      <c r="D23" s="11" t="s">
        <v>60</v>
      </c>
      <c r="E23" s="4">
        <v>10022000</v>
      </c>
    </row>
    <row r="24" spans="1:5" ht="24">
      <c r="A24" s="7">
        <v>17</v>
      </c>
      <c r="B24" s="7" t="s">
        <v>9</v>
      </c>
      <c r="C24" s="7">
        <v>10325272</v>
      </c>
      <c r="D24" s="11" t="s">
        <v>61</v>
      </c>
      <c r="E24" s="4">
        <v>13768000</v>
      </c>
    </row>
    <row r="25" spans="1:5" ht="24">
      <c r="A25" s="7">
        <v>18</v>
      </c>
      <c r="B25" s="7" t="s">
        <v>9</v>
      </c>
      <c r="C25" s="7">
        <v>10325290</v>
      </c>
      <c r="D25" s="11" t="s">
        <v>62</v>
      </c>
      <c r="E25" s="4">
        <v>5931800</v>
      </c>
    </row>
    <row r="26" spans="1:5" ht="24">
      <c r="A26" s="7">
        <v>19</v>
      </c>
      <c r="B26" s="7" t="s">
        <v>9</v>
      </c>
      <c r="C26" s="7">
        <v>10325304</v>
      </c>
      <c r="D26" s="11" t="s">
        <v>63</v>
      </c>
      <c r="E26" s="4">
        <v>3724400</v>
      </c>
    </row>
    <row r="27" spans="1:5" ht="24">
      <c r="A27" s="7">
        <v>20</v>
      </c>
      <c r="B27" s="7" t="s">
        <v>9</v>
      </c>
      <c r="C27" s="7">
        <v>10325307</v>
      </c>
      <c r="D27" s="11" t="s">
        <v>64</v>
      </c>
      <c r="E27" s="4">
        <v>4277800</v>
      </c>
    </row>
    <row r="28" spans="1:5" ht="24">
      <c r="A28" s="7">
        <v>21</v>
      </c>
      <c r="B28" s="7" t="s">
        <v>9</v>
      </c>
      <c r="C28" s="7">
        <v>10325321</v>
      </c>
      <c r="D28" s="11" t="s">
        <v>65</v>
      </c>
      <c r="E28" s="4">
        <v>2329000</v>
      </c>
    </row>
    <row r="29" spans="1:5" ht="24">
      <c r="A29" s="7">
        <v>22</v>
      </c>
      <c r="B29" s="7" t="s">
        <v>9</v>
      </c>
      <c r="C29" s="7">
        <v>10325332</v>
      </c>
      <c r="D29" s="11" t="s">
        <v>66</v>
      </c>
      <c r="E29" s="4">
        <v>4782000</v>
      </c>
    </row>
    <row r="30" spans="1:5" ht="24">
      <c r="A30" s="7">
        <v>23</v>
      </c>
      <c r="B30" s="7" t="s">
        <v>9</v>
      </c>
      <c r="C30" s="7">
        <v>10325339</v>
      </c>
      <c r="D30" s="11" t="s">
        <v>67</v>
      </c>
      <c r="E30" s="4">
        <v>4124000</v>
      </c>
    </row>
    <row r="31" spans="1:5" ht="24">
      <c r="A31" s="7">
        <v>24</v>
      </c>
      <c r="B31" s="7" t="s">
        <v>77</v>
      </c>
      <c r="C31" s="7">
        <v>10343014</v>
      </c>
      <c r="D31" s="11" t="s">
        <v>76</v>
      </c>
      <c r="E31" s="4">
        <v>1078466</v>
      </c>
    </row>
    <row r="32" spans="1:5" s="117" customFormat="1" ht="48">
      <c r="A32" s="7">
        <v>25</v>
      </c>
      <c r="B32" s="14" t="s">
        <v>77</v>
      </c>
      <c r="C32" s="14">
        <v>10336695</v>
      </c>
      <c r="D32" s="12" t="s">
        <v>78</v>
      </c>
      <c r="E32" s="4">
        <v>1408400</v>
      </c>
    </row>
    <row r="33" spans="1:5" ht="24">
      <c r="A33" s="7">
        <v>26</v>
      </c>
      <c r="B33" s="7" t="s">
        <v>74</v>
      </c>
      <c r="C33" s="7">
        <v>10321635</v>
      </c>
      <c r="D33" s="11" t="s">
        <v>28</v>
      </c>
      <c r="E33" s="4">
        <v>1680000</v>
      </c>
    </row>
    <row r="34" spans="1:5" ht="24">
      <c r="A34" s="7">
        <v>27</v>
      </c>
      <c r="B34" s="7" t="s">
        <v>74</v>
      </c>
      <c r="C34" s="7">
        <v>10327968</v>
      </c>
      <c r="D34" s="11" t="s">
        <v>75</v>
      </c>
      <c r="E34" s="4">
        <v>44375100</v>
      </c>
    </row>
    <row r="35" spans="1:5" ht="24">
      <c r="A35" s="7">
        <v>28</v>
      </c>
      <c r="B35" s="7" t="s">
        <v>74</v>
      </c>
      <c r="C35" s="7">
        <v>10321641</v>
      </c>
      <c r="D35" s="11" t="s">
        <v>29</v>
      </c>
      <c r="E35" s="4">
        <v>2110036.2</v>
      </c>
    </row>
    <row r="36" spans="1:5" ht="24">
      <c r="A36" s="7">
        <v>29</v>
      </c>
      <c r="B36" s="7" t="s">
        <v>74</v>
      </c>
      <c r="C36" s="7">
        <v>10322443</v>
      </c>
      <c r="D36" s="11" t="s">
        <v>30</v>
      </c>
      <c r="E36" s="4">
        <v>87870</v>
      </c>
    </row>
    <row r="37" spans="1:5" ht="24">
      <c r="A37" s="7">
        <v>30</v>
      </c>
      <c r="B37" s="7" t="s">
        <v>74</v>
      </c>
      <c r="C37" s="7">
        <v>10322445</v>
      </c>
      <c r="D37" s="11" t="s">
        <v>31</v>
      </c>
      <c r="E37" s="4">
        <v>4292015</v>
      </c>
    </row>
    <row r="38" spans="1:5" ht="24">
      <c r="A38" s="7">
        <v>31</v>
      </c>
      <c r="B38" s="7" t="s">
        <v>74</v>
      </c>
      <c r="C38" s="7">
        <v>10322585</v>
      </c>
      <c r="D38" s="11" t="s">
        <v>32</v>
      </c>
      <c r="E38" s="4">
        <v>347200</v>
      </c>
    </row>
    <row r="39" spans="1:5" ht="24">
      <c r="A39" s="7">
        <v>32</v>
      </c>
      <c r="B39" s="7" t="s">
        <v>74</v>
      </c>
      <c r="C39" s="7">
        <v>10322589</v>
      </c>
      <c r="D39" s="11" t="s">
        <v>33</v>
      </c>
      <c r="E39" s="4">
        <v>496000</v>
      </c>
    </row>
    <row r="40" spans="1:5" ht="24">
      <c r="A40" s="7">
        <v>33</v>
      </c>
      <c r="B40" s="7" t="s">
        <v>74</v>
      </c>
      <c r="C40" s="7">
        <v>10325121</v>
      </c>
      <c r="D40" s="11" t="s">
        <v>34</v>
      </c>
      <c r="E40" s="4">
        <v>70620</v>
      </c>
    </row>
    <row r="41" spans="1:5" ht="24">
      <c r="A41" s="7">
        <v>34</v>
      </c>
      <c r="B41" s="7" t="s">
        <v>74</v>
      </c>
      <c r="C41" s="7">
        <v>10327948</v>
      </c>
      <c r="D41" s="11" t="s">
        <v>35</v>
      </c>
      <c r="E41" s="4">
        <v>89000</v>
      </c>
    </row>
    <row r="42" spans="1:5" ht="24">
      <c r="A42" s="7">
        <v>35</v>
      </c>
      <c r="B42" s="7" t="s">
        <v>74</v>
      </c>
      <c r="C42" s="7">
        <v>10325741</v>
      </c>
      <c r="D42" s="11" t="s">
        <v>36</v>
      </c>
      <c r="E42" s="4">
        <v>5750000</v>
      </c>
    </row>
    <row r="43" spans="1:5" ht="24">
      <c r="A43" s="7">
        <v>36</v>
      </c>
      <c r="B43" s="7" t="s">
        <v>74</v>
      </c>
      <c r="C43" s="7">
        <v>10325743</v>
      </c>
      <c r="D43" s="11" t="s">
        <v>37</v>
      </c>
      <c r="E43" s="4">
        <v>3000000</v>
      </c>
    </row>
    <row r="44" spans="1:5" ht="24">
      <c r="A44" s="7">
        <v>37</v>
      </c>
      <c r="B44" s="7" t="s">
        <v>74</v>
      </c>
      <c r="C44" s="7">
        <v>10325747</v>
      </c>
      <c r="D44" s="11" t="s">
        <v>38</v>
      </c>
      <c r="E44" s="4">
        <v>11600000</v>
      </c>
    </row>
    <row r="45" spans="1:5" ht="24">
      <c r="A45" s="7">
        <v>38</v>
      </c>
      <c r="B45" s="7" t="s">
        <v>74</v>
      </c>
      <c r="C45" s="7">
        <v>10325762</v>
      </c>
      <c r="D45" s="11" t="s">
        <v>39</v>
      </c>
      <c r="E45" s="4">
        <v>17200000</v>
      </c>
    </row>
    <row r="46" spans="1:5" ht="24">
      <c r="A46" s="7">
        <v>39</v>
      </c>
      <c r="B46" s="7" t="s">
        <v>74</v>
      </c>
      <c r="C46" s="7">
        <v>10327984</v>
      </c>
      <c r="D46" s="11" t="s">
        <v>40</v>
      </c>
      <c r="E46" s="4">
        <v>27800000</v>
      </c>
    </row>
    <row r="47" spans="1:5" ht="24">
      <c r="A47" s="7">
        <v>40</v>
      </c>
      <c r="B47" s="7" t="s">
        <v>74</v>
      </c>
      <c r="C47" s="7">
        <v>10340238</v>
      </c>
      <c r="D47" s="11" t="s">
        <v>52</v>
      </c>
      <c r="E47" s="4">
        <v>168000</v>
      </c>
    </row>
    <row r="48" spans="1:5" ht="24">
      <c r="A48" s="7">
        <v>41</v>
      </c>
      <c r="B48" s="7" t="s">
        <v>73</v>
      </c>
      <c r="C48" s="7">
        <v>10325333</v>
      </c>
      <c r="D48" s="11" t="s">
        <v>10</v>
      </c>
      <c r="E48" s="4">
        <v>219960</v>
      </c>
    </row>
    <row r="49" spans="1:5" ht="24">
      <c r="A49" s="7">
        <v>42</v>
      </c>
      <c r="B49" s="7" t="s">
        <v>73</v>
      </c>
      <c r="C49" s="7">
        <v>10325444</v>
      </c>
      <c r="D49" s="11" t="s">
        <v>11</v>
      </c>
      <c r="E49" s="4">
        <v>165900</v>
      </c>
    </row>
    <row r="50" spans="1:5" ht="24">
      <c r="A50" s="7">
        <v>43</v>
      </c>
      <c r="B50" s="7" t="s">
        <v>73</v>
      </c>
      <c r="C50" s="7">
        <v>10325458</v>
      </c>
      <c r="D50" s="11" t="s">
        <v>12</v>
      </c>
      <c r="E50" s="4">
        <v>214000</v>
      </c>
    </row>
    <row r="51" spans="1:5" ht="24">
      <c r="A51" s="7">
        <v>44</v>
      </c>
      <c r="B51" s="7" t="s">
        <v>73</v>
      </c>
      <c r="C51" s="7">
        <v>10325468</v>
      </c>
      <c r="D51" s="11" t="s">
        <v>13</v>
      </c>
      <c r="E51" s="4">
        <v>115960</v>
      </c>
    </row>
    <row r="52" spans="1:5" ht="24">
      <c r="A52" s="7">
        <v>45</v>
      </c>
      <c r="B52" s="7" t="s">
        <v>73</v>
      </c>
      <c r="C52" s="7">
        <v>10325487</v>
      </c>
      <c r="D52" s="11" t="s">
        <v>14</v>
      </c>
      <c r="E52" s="4">
        <v>104280</v>
      </c>
    </row>
    <row r="53" spans="1:5" ht="24">
      <c r="A53" s="7">
        <v>46</v>
      </c>
      <c r="B53" s="7" t="s">
        <v>73</v>
      </c>
      <c r="C53" s="7">
        <v>10325520</v>
      </c>
      <c r="D53" s="11" t="s">
        <v>15</v>
      </c>
      <c r="E53" s="4">
        <v>485955</v>
      </c>
    </row>
    <row r="54" spans="1:5" ht="24">
      <c r="A54" s="7">
        <v>47</v>
      </c>
      <c r="B54" s="7" t="s">
        <v>73</v>
      </c>
      <c r="C54" s="7">
        <v>10325536</v>
      </c>
      <c r="D54" s="11" t="s">
        <v>16</v>
      </c>
      <c r="E54" s="4">
        <v>1089840</v>
      </c>
    </row>
    <row r="55" spans="1:5" ht="24">
      <c r="A55" s="7">
        <v>48</v>
      </c>
      <c r="B55" s="7" t="s">
        <v>73</v>
      </c>
      <c r="C55" s="7">
        <v>10325357</v>
      </c>
      <c r="D55" s="11" t="s">
        <v>41</v>
      </c>
      <c r="E55" s="4">
        <v>80920</v>
      </c>
    </row>
    <row r="56" spans="1:5" ht="24">
      <c r="A56" s="7">
        <v>49</v>
      </c>
      <c r="B56" s="7" t="s">
        <v>73</v>
      </c>
      <c r="C56" s="7">
        <v>10325373</v>
      </c>
      <c r="D56" s="11" t="s">
        <v>42</v>
      </c>
      <c r="E56" s="4">
        <v>71110</v>
      </c>
    </row>
    <row r="57" spans="1:5" ht="24">
      <c r="A57" s="7">
        <v>50</v>
      </c>
      <c r="B57" s="7" t="s">
        <v>73</v>
      </c>
      <c r="C57" s="7">
        <v>10325398</v>
      </c>
      <c r="D57" s="11" t="s">
        <v>43</v>
      </c>
      <c r="E57" s="4">
        <v>35850</v>
      </c>
    </row>
    <row r="58" spans="1:5" ht="24">
      <c r="A58" s="7">
        <v>51</v>
      </c>
      <c r="B58" s="7" t="s">
        <v>73</v>
      </c>
      <c r="C58" s="7">
        <v>10325412</v>
      </c>
      <c r="D58" s="11" t="s">
        <v>44</v>
      </c>
      <c r="E58" s="4">
        <v>52260</v>
      </c>
    </row>
    <row r="59" spans="1:5" ht="24">
      <c r="A59" s="7">
        <v>52</v>
      </c>
      <c r="B59" s="7" t="s">
        <v>73</v>
      </c>
      <c r="C59" s="7">
        <v>10325431</v>
      </c>
      <c r="D59" s="11" t="s">
        <v>45</v>
      </c>
      <c r="E59" s="4">
        <v>9525</v>
      </c>
    </row>
    <row r="60" spans="1:5" ht="24">
      <c r="A60" s="7">
        <v>53</v>
      </c>
      <c r="B60" s="7" t="s">
        <v>73</v>
      </c>
      <c r="C60" s="7">
        <v>10325480</v>
      </c>
      <c r="D60" s="11" t="s">
        <v>46</v>
      </c>
      <c r="E60" s="4">
        <v>48110</v>
      </c>
    </row>
    <row r="61" spans="1:5" ht="24">
      <c r="A61" s="7">
        <v>54</v>
      </c>
      <c r="B61" s="7" t="s">
        <v>73</v>
      </c>
      <c r="C61" s="7">
        <v>10325498</v>
      </c>
      <c r="D61" s="11" t="s">
        <v>47</v>
      </c>
      <c r="E61" s="4">
        <v>8650</v>
      </c>
    </row>
    <row r="62" spans="1:5" ht="24">
      <c r="A62" s="7">
        <v>55</v>
      </c>
      <c r="B62" s="7" t="s">
        <v>73</v>
      </c>
      <c r="C62" s="7">
        <v>10325508</v>
      </c>
      <c r="D62" s="11" t="s">
        <v>48</v>
      </c>
      <c r="E62" s="4">
        <v>31800</v>
      </c>
    </row>
    <row r="63" spans="1:5" ht="24">
      <c r="A63" s="7">
        <v>56</v>
      </c>
      <c r="B63" s="7" t="s">
        <v>73</v>
      </c>
      <c r="C63" s="7">
        <v>10336570</v>
      </c>
      <c r="D63" s="11" t="s">
        <v>49</v>
      </c>
      <c r="E63" s="4">
        <v>424050</v>
      </c>
    </row>
    <row r="64" spans="1:5" ht="24">
      <c r="A64" s="7">
        <v>57</v>
      </c>
      <c r="B64" s="7" t="s">
        <v>79</v>
      </c>
      <c r="C64" s="7">
        <v>10322887</v>
      </c>
      <c r="D64" s="11" t="s">
        <v>19</v>
      </c>
      <c r="E64" s="4">
        <v>3281900</v>
      </c>
    </row>
    <row r="65" spans="1:5" ht="24">
      <c r="A65" s="7">
        <v>58</v>
      </c>
      <c r="B65" s="7" t="s">
        <v>79</v>
      </c>
      <c r="C65" s="7">
        <v>10344559</v>
      </c>
      <c r="D65" s="11" t="s">
        <v>50</v>
      </c>
      <c r="E65" s="4">
        <v>387544</v>
      </c>
    </row>
    <row r="66" spans="1:5" ht="24">
      <c r="A66" s="7">
        <v>59</v>
      </c>
      <c r="B66" s="7" t="s">
        <v>79</v>
      </c>
      <c r="C66" s="7">
        <v>10344577</v>
      </c>
      <c r="D66" s="11" t="s">
        <v>51</v>
      </c>
      <c r="E66" s="4">
        <v>76428</v>
      </c>
    </row>
    <row r="67" spans="1:5" ht="24">
      <c r="A67" s="7">
        <v>60</v>
      </c>
      <c r="B67" s="7" t="s">
        <v>72</v>
      </c>
      <c r="C67" s="7">
        <v>10322037</v>
      </c>
      <c r="D67" s="11" t="s">
        <v>18</v>
      </c>
      <c r="E67" s="4">
        <v>1386000</v>
      </c>
    </row>
    <row r="68" spans="1:5" ht="24">
      <c r="A68" s="7">
        <v>61</v>
      </c>
      <c r="B68" s="7" t="s">
        <v>72</v>
      </c>
      <c r="C68" s="7">
        <v>10344364</v>
      </c>
      <c r="D68" s="11" t="s">
        <v>17</v>
      </c>
      <c r="E68" s="4">
        <v>2400000</v>
      </c>
    </row>
    <row r="69" spans="1:5" ht="24">
      <c r="A69" s="7">
        <v>62</v>
      </c>
      <c r="B69" s="7" t="s">
        <v>70</v>
      </c>
      <c r="C69" s="7">
        <v>10321930</v>
      </c>
      <c r="D69" s="11" t="s">
        <v>68</v>
      </c>
      <c r="E69" s="4">
        <v>16602700</v>
      </c>
    </row>
    <row r="70" spans="1:5" ht="24">
      <c r="A70" s="7">
        <v>63</v>
      </c>
      <c r="B70" s="7" t="s">
        <v>70</v>
      </c>
      <c r="C70" s="7">
        <v>10322314</v>
      </c>
      <c r="D70" s="11" t="s">
        <v>69</v>
      </c>
      <c r="E70" s="4">
        <v>14845000</v>
      </c>
    </row>
    <row r="71" spans="1:5" ht="24">
      <c r="A71" s="7">
        <v>64</v>
      </c>
      <c r="B71" s="7" t="s">
        <v>70</v>
      </c>
      <c r="C71" s="7">
        <v>10322516</v>
      </c>
      <c r="D71" s="11" t="s">
        <v>68</v>
      </c>
      <c r="E71" s="4">
        <v>19226900</v>
      </c>
    </row>
    <row r="72" spans="1:5" ht="24.75" thickBot="1">
      <c r="A72" s="138" t="s">
        <v>7</v>
      </c>
      <c r="B72" s="141"/>
      <c r="C72" s="141"/>
      <c r="D72" s="141"/>
      <c r="E72" s="116">
        <f>SUM(E10:E71)</f>
        <v>306188749.2</v>
      </c>
    </row>
    <row r="73" spans="1:5" ht="24">
      <c r="A73" s="8">
        <f>+'ภ.9'!A9+'บช.น.'!A32+'บช.ก.'!A9+'สตม.'!A13+'บช.ส.'!A11+'สพฐ.ตร.'!A9+'สยศ.ตร.(ผก.)'!A24+'สกบ.'!A22</f>
        <v>64</v>
      </c>
      <c r="E73" s="118">
        <f>+'ภ.9'!E9+'บช.น.'!E32+'บช.ก.'!E9+'สตม.'!E13+'บช.ส.'!E11+'สพฐ.ตร.'!E9+'สยศ.ตร.(ผก.)'!E24+'สกบ.'!E22</f>
        <v>331770249.2</v>
      </c>
    </row>
    <row r="74" spans="3:5" ht="24">
      <c r="C74" s="6"/>
      <c r="E74" s="118">
        <f>+E5-E73</f>
        <v>0</v>
      </c>
    </row>
  </sheetData>
  <sheetProtection/>
  <mergeCells count="6">
    <mergeCell ref="A5:D5"/>
    <mergeCell ref="A7:D7"/>
    <mergeCell ref="A9:D9"/>
    <mergeCell ref="A72:D72"/>
    <mergeCell ref="A2:E2"/>
    <mergeCell ref="A1:E1"/>
  </mergeCells>
  <printOptions horizontalCentered="1"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.28125" style="49" customWidth="1"/>
    <col min="2" max="2" width="14.7109375" style="49" customWidth="1"/>
    <col min="3" max="3" width="12.57421875" style="49" customWidth="1"/>
    <col min="4" max="4" width="47.28125" style="49" customWidth="1"/>
    <col min="5" max="5" width="25.421875" style="49" customWidth="1"/>
    <col min="6" max="6" width="33.140625" style="49" bestFit="1" customWidth="1"/>
    <col min="7" max="7" width="28.00390625" style="49" customWidth="1"/>
    <col min="8" max="16384" width="9.140625" style="49" customWidth="1"/>
  </cols>
  <sheetData>
    <row r="1" spans="1:6" ht="24">
      <c r="A1" s="145" t="s">
        <v>77</v>
      </c>
      <c r="B1" s="145"/>
      <c r="C1" s="145"/>
      <c r="D1" s="145"/>
      <c r="E1" s="145"/>
      <c r="F1" s="145"/>
    </row>
    <row r="2" spans="1:6" ht="24">
      <c r="A2" s="144" t="s">
        <v>146</v>
      </c>
      <c r="B2" s="144"/>
      <c r="C2" s="144"/>
      <c r="D2" s="144"/>
      <c r="E2" s="144"/>
      <c r="F2" s="144"/>
    </row>
    <row r="3" spans="1:6" ht="24">
      <c r="A3" s="143" t="s">
        <v>134</v>
      </c>
      <c r="B3" s="143"/>
      <c r="C3" s="143"/>
      <c r="D3" s="143"/>
      <c r="E3" s="143"/>
      <c r="F3" s="143"/>
    </row>
    <row r="4" spans="1:7" ht="101.25" customHeight="1">
      <c r="A4" s="16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6" t="s">
        <v>91</v>
      </c>
      <c r="G4" s="16" t="s">
        <v>147</v>
      </c>
    </row>
    <row r="5" spans="1:7" ht="24">
      <c r="A5" s="50"/>
      <c r="B5" s="51"/>
      <c r="C5" s="51"/>
      <c r="D5" s="104" t="s">
        <v>7</v>
      </c>
      <c r="E5" s="106"/>
      <c r="F5" s="52"/>
      <c r="G5" s="52"/>
    </row>
    <row r="6" spans="1:7" ht="48">
      <c r="A6" s="53">
        <v>1</v>
      </c>
      <c r="B6" s="75" t="s">
        <v>77</v>
      </c>
      <c r="C6" s="54">
        <v>10343014</v>
      </c>
      <c r="D6" s="55" t="s">
        <v>76</v>
      </c>
      <c r="E6" s="97">
        <v>1078466</v>
      </c>
      <c r="F6" s="68" t="s">
        <v>130</v>
      </c>
      <c r="G6" s="52"/>
    </row>
    <row r="7" spans="1:7" ht="72">
      <c r="A7" s="53">
        <v>2</v>
      </c>
      <c r="B7" s="54" t="s">
        <v>77</v>
      </c>
      <c r="C7" s="54">
        <v>10336695</v>
      </c>
      <c r="D7" s="95" t="s">
        <v>78</v>
      </c>
      <c r="E7" s="98">
        <v>1408400</v>
      </c>
      <c r="F7" s="68" t="s">
        <v>131</v>
      </c>
      <c r="G7" s="52"/>
    </row>
    <row r="8" spans="1:7" ht="24">
      <c r="A8" s="76">
        <v>2</v>
      </c>
      <c r="B8" s="59"/>
      <c r="C8" s="60"/>
      <c r="D8" s="96" t="s">
        <v>95</v>
      </c>
      <c r="E8" s="99">
        <f>SUM(E6:E7)</f>
        <v>2486866</v>
      </c>
      <c r="F8" s="52"/>
      <c r="G8" s="52"/>
    </row>
    <row r="9" spans="1:7" s="65" customFormat="1" ht="24">
      <c r="A9" s="77">
        <f>+A8</f>
        <v>2</v>
      </c>
      <c r="B9" s="78"/>
      <c r="C9" s="78"/>
      <c r="D9" s="120" t="s">
        <v>86</v>
      </c>
      <c r="E9" s="121">
        <f>+E8</f>
        <v>2486866</v>
      </c>
      <c r="F9" s="64"/>
      <c r="G9" s="64"/>
    </row>
  </sheetData>
  <sheetProtection/>
  <mergeCells count="3">
    <mergeCell ref="A3:F3"/>
    <mergeCell ref="A2:F2"/>
    <mergeCell ref="A1:F1"/>
  </mergeCells>
  <printOptions horizontalCentered="1"/>
  <pageMargins left="0.7086614173228347" right="0.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50"/>
  <sheetViews>
    <sheetView view="pageBreakPreview" zoomScale="90" zoomScaleSheetLayoutView="90" zoomScalePageLayoutView="0" workbookViewId="0" topLeftCell="A16">
      <selection activeCell="D6" sqref="D6:E6"/>
    </sheetView>
  </sheetViews>
  <sheetFormatPr defaultColWidth="9.140625" defaultRowHeight="15"/>
  <cols>
    <col min="1" max="1" width="5.28125" style="2" customWidth="1"/>
    <col min="2" max="2" width="14.7109375" style="2" customWidth="1"/>
    <col min="3" max="3" width="12.57421875" style="2" customWidth="1"/>
    <col min="4" max="4" width="47.28125" style="2" customWidth="1"/>
    <col min="5" max="5" width="25.421875" style="2" customWidth="1"/>
    <col min="6" max="6" width="30.421875" style="2" customWidth="1"/>
    <col min="7" max="7" width="34.421875" style="2" customWidth="1"/>
    <col min="8" max="16384" width="9.140625" style="2" customWidth="1"/>
  </cols>
  <sheetData>
    <row r="2" spans="1:6" ht="24">
      <c r="A2" s="147" t="s">
        <v>9</v>
      </c>
      <c r="B2" s="147"/>
      <c r="C2" s="147"/>
      <c r="D2" s="147"/>
      <c r="E2" s="147"/>
      <c r="F2" s="147"/>
    </row>
    <row r="3" spans="1:6" ht="24">
      <c r="A3" s="144" t="s">
        <v>146</v>
      </c>
      <c r="B3" s="144"/>
      <c r="C3" s="144"/>
      <c r="D3" s="144"/>
      <c r="E3" s="144"/>
      <c r="F3" s="144"/>
    </row>
    <row r="4" spans="1:6" ht="24">
      <c r="A4" s="146" t="s">
        <v>133</v>
      </c>
      <c r="B4" s="146"/>
      <c r="C4" s="146"/>
      <c r="D4" s="146"/>
      <c r="E4" s="146"/>
      <c r="F4" s="146"/>
    </row>
    <row r="5" spans="1:7" ht="105" customHeight="1">
      <c r="A5" s="16" t="s">
        <v>0</v>
      </c>
      <c r="B5" s="16" t="s">
        <v>1</v>
      </c>
      <c r="C5" s="17" t="s">
        <v>2</v>
      </c>
      <c r="D5" s="17" t="s">
        <v>3</v>
      </c>
      <c r="E5" s="17" t="s">
        <v>4</v>
      </c>
      <c r="F5" s="16" t="s">
        <v>91</v>
      </c>
      <c r="G5" s="16" t="s">
        <v>147</v>
      </c>
    </row>
    <row r="6" spans="1:7" ht="24">
      <c r="A6" s="19"/>
      <c r="B6" s="20"/>
      <c r="C6" s="20"/>
      <c r="D6" s="148" t="s">
        <v>7</v>
      </c>
      <c r="E6" s="149"/>
      <c r="F6" s="25"/>
      <c r="G6" s="25"/>
    </row>
    <row r="7" spans="1:7" ht="24">
      <c r="A7" s="83">
        <v>1</v>
      </c>
      <c r="B7" s="84" t="s">
        <v>9</v>
      </c>
      <c r="C7" s="84">
        <v>10344412</v>
      </c>
      <c r="D7" s="89" t="s">
        <v>26</v>
      </c>
      <c r="E7" s="132">
        <v>13490000</v>
      </c>
      <c r="F7" s="87" t="s">
        <v>112</v>
      </c>
      <c r="G7" s="25"/>
    </row>
    <row r="8" spans="1:7" ht="24">
      <c r="A8" s="85">
        <v>2</v>
      </c>
      <c r="B8" s="84" t="s">
        <v>9</v>
      </c>
      <c r="C8" s="84">
        <v>10344414</v>
      </c>
      <c r="D8" s="89" t="s">
        <v>27</v>
      </c>
      <c r="E8" s="133">
        <v>27750500</v>
      </c>
      <c r="F8" s="90" t="s">
        <v>113</v>
      </c>
      <c r="G8" s="25"/>
    </row>
    <row r="9" spans="1:7" ht="24">
      <c r="A9" s="35"/>
      <c r="B9" s="82"/>
      <c r="C9" s="82"/>
      <c r="D9" s="91"/>
      <c r="E9" s="31"/>
      <c r="F9" s="21" t="s">
        <v>114</v>
      </c>
      <c r="G9" s="25"/>
    </row>
    <row r="10" spans="1:7" ht="24">
      <c r="A10" s="81">
        <v>3</v>
      </c>
      <c r="B10" s="82" t="s">
        <v>9</v>
      </c>
      <c r="C10" s="82">
        <v>10325461</v>
      </c>
      <c r="D10" s="91" t="s">
        <v>20</v>
      </c>
      <c r="E10" s="45">
        <v>2730000</v>
      </c>
      <c r="F10" s="92" t="s">
        <v>145</v>
      </c>
      <c r="G10" s="25"/>
    </row>
    <row r="11" spans="1:7" ht="24">
      <c r="A11" s="5">
        <v>4</v>
      </c>
      <c r="B11" s="7" t="s">
        <v>9</v>
      </c>
      <c r="C11" s="7">
        <v>10325618</v>
      </c>
      <c r="D11" s="9" t="s">
        <v>21</v>
      </c>
      <c r="E11" s="45">
        <v>5270000</v>
      </c>
      <c r="F11" s="25" t="s">
        <v>113</v>
      </c>
      <c r="G11" s="25"/>
    </row>
    <row r="12" spans="1:7" ht="24">
      <c r="A12" s="5">
        <v>5</v>
      </c>
      <c r="B12" s="7" t="s">
        <v>9</v>
      </c>
      <c r="C12" s="7">
        <v>10325625</v>
      </c>
      <c r="D12" s="9" t="s">
        <v>22</v>
      </c>
      <c r="E12" s="45">
        <v>4880000</v>
      </c>
      <c r="F12" s="25" t="s">
        <v>114</v>
      </c>
      <c r="G12" s="25"/>
    </row>
    <row r="13" spans="1:7" ht="24">
      <c r="A13" s="5">
        <v>6</v>
      </c>
      <c r="B13" s="7" t="s">
        <v>9</v>
      </c>
      <c r="C13" s="7">
        <v>10325662</v>
      </c>
      <c r="D13" s="9" t="s">
        <v>23</v>
      </c>
      <c r="E13" s="45">
        <v>3440000</v>
      </c>
      <c r="F13" s="25"/>
      <c r="G13" s="25"/>
    </row>
    <row r="14" spans="1:7" ht="24">
      <c r="A14" s="5">
        <v>7</v>
      </c>
      <c r="B14" s="7" t="s">
        <v>9</v>
      </c>
      <c r="C14" s="7">
        <v>10325674</v>
      </c>
      <c r="D14" s="9" t="s">
        <v>24</v>
      </c>
      <c r="E14" s="45">
        <v>3450000</v>
      </c>
      <c r="F14" s="25"/>
      <c r="G14" s="25"/>
    </row>
    <row r="15" spans="1:7" ht="24">
      <c r="A15" s="83">
        <v>8</v>
      </c>
      <c r="B15" s="84" t="s">
        <v>9</v>
      </c>
      <c r="C15" s="84">
        <v>10325685</v>
      </c>
      <c r="D15" s="89" t="s">
        <v>25</v>
      </c>
      <c r="E15" s="134">
        <v>3490000</v>
      </c>
      <c r="F15" s="87"/>
      <c r="G15" s="25"/>
    </row>
    <row r="16" spans="1:7" ht="24">
      <c r="A16" s="85">
        <v>9</v>
      </c>
      <c r="B16" s="84" t="s">
        <v>9</v>
      </c>
      <c r="C16" s="84">
        <v>10323204</v>
      </c>
      <c r="D16" s="93" t="s">
        <v>53</v>
      </c>
      <c r="E16" s="132">
        <v>1015450</v>
      </c>
      <c r="F16" s="90" t="s">
        <v>115</v>
      </c>
      <c r="G16" s="25"/>
    </row>
    <row r="17" spans="1:7" ht="24">
      <c r="A17" s="35"/>
      <c r="B17" s="82"/>
      <c r="C17" s="82"/>
      <c r="D17" s="94"/>
      <c r="E17" s="4"/>
      <c r="F17" s="24" t="s">
        <v>116</v>
      </c>
      <c r="G17" s="25"/>
    </row>
    <row r="18" spans="1:7" ht="24">
      <c r="A18" s="85">
        <v>10</v>
      </c>
      <c r="B18" s="84" t="s">
        <v>9</v>
      </c>
      <c r="C18" s="86">
        <v>10323769</v>
      </c>
      <c r="D18" s="89" t="s">
        <v>56</v>
      </c>
      <c r="E18" s="132">
        <v>4147250</v>
      </c>
      <c r="F18" s="90" t="s">
        <v>115</v>
      </c>
      <c r="G18" s="25"/>
    </row>
    <row r="19" spans="1:7" ht="24">
      <c r="A19" s="35"/>
      <c r="B19" s="82"/>
      <c r="C19" s="30"/>
      <c r="D19" s="91"/>
      <c r="E19" s="4"/>
      <c r="F19" s="24" t="s">
        <v>116</v>
      </c>
      <c r="G19" s="25"/>
    </row>
    <row r="20" spans="1:7" ht="24">
      <c r="A20" s="81">
        <v>11</v>
      </c>
      <c r="B20" s="82" t="s">
        <v>9</v>
      </c>
      <c r="C20" s="82">
        <v>10325173</v>
      </c>
      <c r="D20" s="91" t="s">
        <v>57</v>
      </c>
      <c r="E20" s="45">
        <v>1601600</v>
      </c>
      <c r="F20" s="92" t="s">
        <v>144</v>
      </c>
      <c r="G20" s="25"/>
    </row>
    <row r="21" spans="1:7" ht="24">
      <c r="A21" s="5">
        <v>12</v>
      </c>
      <c r="B21" s="7" t="s">
        <v>9</v>
      </c>
      <c r="C21" s="7">
        <v>10325246</v>
      </c>
      <c r="D21" s="9" t="s">
        <v>58</v>
      </c>
      <c r="E21" s="45">
        <v>1094800</v>
      </c>
      <c r="F21" s="47" t="s">
        <v>117</v>
      </c>
      <c r="G21" s="25"/>
    </row>
    <row r="22" spans="1:7" ht="24">
      <c r="A22" s="81">
        <v>13</v>
      </c>
      <c r="B22" s="7" t="s">
        <v>9</v>
      </c>
      <c r="C22" s="7">
        <v>10325256</v>
      </c>
      <c r="D22" s="9" t="s">
        <v>59</v>
      </c>
      <c r="E22" s="45">
        <v>1952800</v>
      </c>
      <c r="F22" s="25" t="s">
        <v>118</v>
      </c>
      <c r="G22" s="25"/>
    </row>
    <row r="23" spans="1:7" ht="24">
      <c r="A23" s="5">
        <v>14</v>
      </c>
      <c r="B23" s="7" t="s">
        <v>9</v>
      </c>
      <c r="C23" s="7">
        <v>10325266</v>
      </c>
      <c r="D23" s="9" t="s">
        <v>60</v>
      </c>
      <c r="E23" s="45">
        <v>10022000</v>
      </c>
      <c r="F23" s="25" t="s">
        <v>119</v>
      </c>
      <c r="G23" s="25"/>
    </row>
    <row r="24" spans="1:7" ht="24">
      <c r="A24" s="81">
        <v>15</v>
      </c>
      <c r="B24" s="7" t="s">
        <v>9</v>
      </c>
      <c r="C24" s="7">
        <v>10325272</v>
      </c>
      <c r="D24" s="9" t="s">
        <v>61</v>
      </c>
      <c r="E24" s="45">
        <v>13768000</v>
      </c>
      <c r="F24" s="25" t="s">
        <v>120</v>
      </c>
      <c r="G24" s="25"/>
    </row>
    <row r="25" spans="1:7" ht="24">
      <c r="A25" s="5">
        <v>16</v>
      </c>
      <c r="B25" s="7" t="s">
        <v>9</v>
      </c>
      <c r="C25" s="7">
        <v>10325290</v>
      </c>
      <c r="D25" s="9" t="s">
        <v>62</v>
      </c>
      <c r="E25" s="45">
        <v>5931800</v>
      </c>
      <c r="F25" s="25"/>
      <c r="G25" s="25"/>
    </row>
    <row r="26" spans="1:7" ht="24">
      <c r="A26" s="81">
        <v>17</v>
      </c>
      <c r="B26" s="7" t="s">
        <v>9</v>
      </c>
      <c r="C26" s="7">
        <v>10325304</v>
      </c>
      <c r="D26" s="9" t="s">
        <v>63</v>
      </c>
      <c r="E26" s="45">
        <v>3724400</v>
      </c>
      <c r="F26" s="25"/>
      <c r="G26" s="25"/>
    </row>
    <row r="27" spans="1:7" ht="24">
      <c r="A27" s="5">
        <v>18</v>
      </c>
      <c r="B27" s="7" t="s">
        <v>9</v>
      </c>
      <c r="C27" s="7">
        <v>10325307</v>
      </c>
      <c r="D27" s="9" t="s">
        <v>64</v>
      </c>
      <c r="E27" s="45">
        <v>4277800</v>
      </c>
      <c r="F27" s="25"/>
      <c r="G27" s="25"/>
    </row>
    <row r="28" spans="1:7" ht="24">
      <c r="A28" s="81">
        <v>19</v>
      </c>
      <c r="B28" s="7" t="s">
        <v>9</v>
      </c>
      <c r="C28" s="7">
        <v>10325321</v>
      </c>
      <c r="D28" s="9" t="s">
        <v>65</v>
      </c>
      <c r="E28" s="45">
        <v>2329000</v>
      </c>
      <c r="F28" s="25"/>
      <c r="G28" s="25"/>
    </row>
    <row r="29" spans="1:7" ht="24">
      <c r="A29" s="5">
        <v>20</v>
      </c>
      <c r="B29" s="7" t="s">
        <v>9</v>
      </c>
      <c r="C29" s="7">
        <v>10325332</v>
      </c>
      <c r="D29" s="9" t="s">
        <v>66</v>
      </c>
      <c r="E29" s="45">
        <v>4782000</v>
      </c>
      <c r="F29" s="25"/>
      <c r="G29" s="25"/>
    </row>
    <row r="30" spans="1:7" ht="24">
      <c r="A30" s="81">
        <v>21</v>
      </c>
      <c r="B30" s="7" t="s">
        <v>9</v>
      </c>
      <c r="C30" s="7">
        <v>10325339</v>
      </c>
      <c r="D30" s="9" t="s">
        <v>67</v>
      </c>
      <c r="E30" s="45">
        <v>4124000</v>
      </c>
      <c r="F30" s="25"/>
      <c r="G30" s="25"/>
    </row>
    <row r="31" spans="1:7" ht="24">
      <c r="A31" s="28">
        <f>+A30</f>
        <v>21</v>
      </c>
      <c r="B31" s="29"/>
      <c r="C31" s="30"/>
      <c r="D31" s="107" t="s">
        <v>95</v>
      </c>
      <c r="E31" s="72">
        <f>SUM(E7:E30)</f>
        <v>123271400</v>
      </c>
      <c r="F31" s="80"/>
      <c r="G31" s="25"/>
    </row>
    <row r="32" spans="1:7" ht="24">
      <c r="A32" s="32">
        <f>+A31</f>
        <v>21</v>
      </c>
      <c r="B32" s="122"/>
      <c r="C32" s="122"/>
      <c r="D32" s="124" t="s">
        <v>85</v>
      </c>
      <c r="E32" s="123">
        <f>+E31</f>
        <v>123271400</v>
      </c>
      <c r="F32" s="25"/>
      <c r="G32" s="25"/>
    </row>
    <row r="33" ht="24">
      <c r="F33" s="79"/>
    </row>
    <row r="49" spans="1:6" ht="24">
      <c r="A49" s="81">
        <v>10</v>
      </c>
      <c r="B49" s="82" t="s">
        <v>9</v>
      </c>
      <c r="C49" s="82">
        <v>10325697</v>
      </c>
      <c r="D49" s="91" t="s">
        <v>54</v>
      </c>
      <c r="E49" s="4">
        <v>4176000</v>
      </c>
      <c r="F49" s="46" t="s">
        <v>112</v>
      </c>
    </row>
    <row r="50" spans="1:6" ht="24">
      <c r="A50" s="83">
        <v>11</v>
      </c>
      <c r="B50" s="84" t="s">
        <v>9</v>
      </c>
      <c r="C50" s="84">
        <v>10325805</v>
      </c>
      <c r="D50" s="89" t="s">
        <v>55</v>
      </c>
      <c r="E50" s="88">
        <v>2969500</v>
      </c>
      <c r="F50" s="87" t="s">
        <v>112</v>
      </c>
    </row>
  </sheetData>
  <sheetProtection/>
  <mergeCells count="4">
    <mergeCell ref="A4:F4"/>
    <mergeCell ref="A3:F3"/>
    <mergeCell ref="A2:F2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9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140625" defaultRowHeight="15"/>
  <cols>
    <col min="1" max="1" width="5.28125" style="2" customWidth="1"/>
    <col min="2" max="2" width="14.7109375" style="2" customWidth="1"/>
    <col min="3" max="3" width="12.57421875" style="2" customWidth="1"/>
    <col min="4" max="4" width="47.28125" style="2" customWidth="1"/>
    <col min="5" max="5" width="25.421875" style="2" customWidth="1"/>
    <col min="6" max="6" width="30.421875" style="2" customWidth="1"/>
    <col min="7" max="7" width="33.57421875" style="2" customWidth="1"/>
    <col min="8" max="16384" width="9.140625" style="2" customWidth="1"/>
  </cols>
  <sheetData>
    <row r="2" spans="1:6" ht="24">
      <c r="A2" s="147" t="s">
        <v>71</v>
      </c>
      <c r="B2" s="147"/>
      <c r="C2" s="147"/>
      <c r="D2" s="147"/>
      <c r="E2" s="147"/>
      <c r="F2" s="147"/>
    </row>
    <row r="3" spans="1:6" ht="24">
      <c r="A3" s="144" t="s">
        <v>146</v>
      </c>
      <c r="B3" s="144"/>
      <c r="C3" s="144"/>
      <c r="D3" s="144"/>
      <c r="E3" s="144"/>
      <c r="F3" s="144"/>
    </row>
    <row r="4" spans="1:6" ht="24">
      <c r="A4" s="146" t="s">
        <v>84</v>
      </c>
      <c r="B4" s="146"/>
      <c r="C4" s="146"/>
      <c r="D4" s="146"/>
      <c r="E4" s="146"/>
      <c r="F4" s="146"/>
    </row>
    <row r="5" spans="1:7" ht="126" customHeight="1">
      <c r="A5" s="16" t="s">
        <v>0</v>
      </c>
      <c r="B5" s="16" t="s">
        <v>1</v>
      </c>
      <c r="C5" s="17" t="s">
        <v>2</v>
      </c>
      <c r="D5" s="17" t="s">
        <v>3</v>
      </c>
      <c r="E5" s="17" t="s">
        <v>4</v>
      </c>
      <c r="F5" s="16" t="s">
        <v>91</v>
      </c>
      <c r="G5" s="16" t="s">
        <v>147</v>
      </c>
    </row>
    <row r="6" spans="1:7" ht="24">
      <c r="A6" s="19"/>
      <c r="B6" s="20"/>
      <c r="C6" s="20"/>
      <c r="D6" s="101" t="s">
        <v>6</v>
      </c>
      <c r="E6" s="108"/>
      <c r="F6" s="25"/>
      <c r="G6" s="25"/>
    </row>
    <row r="7" spans="1:7" ht="24">
      <c r="A7" s="5">
        <v>1</v>
      </c>
      <c r="B7" s="3" t="s">
        <v>71</v>
      </c>
      <c r="C7" s="7">
        <v>8000017811</v>
      </c>
      <c r="D7" s="9" t="s">
        <v>80</v>
      </c>
      <c r="E7" s="18">
        <v>3000000</v>
      </c>
      <c r="F7" s="25" t="s">
        <v>136</v>
      </c>
      <c r="G7" s="25"/>
    </row>
    <row r="8" spans="1:7" ht="24">
      <c r="A8" s="28">
        <f>+A7</f>
        <v>1</v>
      </c>
      <c r="B8" s="29"/>
      <c r="C8" s="30"/>
      <c r="D8" s="107" t="s">
        <v>96</v>
      </c>
      <c r="E8" s="109">
        <f>+E7</f>
        <v>3000000</v>
      </c>
      <c r="F8" s="25"/>
      <c r="G8" s="25"/>
    </row>
    <row r="9" spans="1:7" ht="24">
      <c r="A9" s="48">
        <f>+A7</f>
        <v>1</v>
      </c>
      <c r="B9" s="26"/>
      <c r="C9" s="26"/>
      <c r="D9" s="124" t="s">
        <v>93</v>
      </c>
      <c r="E9" s="125">
        <f>+E8</f>
        <v>3000000</v>
      </c>
      <c r="F9" s="27"/>
      <c r="G9" s="25"/>
    </row>
  </sheetData>
  <sheetProtection/>
  <mergeCells count="3">
    <mergeCell ref="A4:F4"/>
    <mergeCell ref="A3:F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view="pageBreakPreview" zoomScale="90" zoomScaleSheetLayoutView="90" zoomScalePageLayoutView="0" workbookViewId="0" topLeftCell="C4">
      <selection activeCell="F6" sqref="F6"/>
    </sheetView>
  </sheetViews>
  <sheetFormatPr defaultColWidth="9.140625" defaultRowHeight="15"/>
  <cols>
    <col min="1" max="1" width="8.28125" style="2" customWidth="1"/>
    <col min="2" max="2" width="14.7109375" style="2" customWidth="1"/>
    <col min="3" max="3" width="12.57421875" style="2" customWidth="1"/>
    <col min="4" max="4" width="47.28125" style="2" customWidth="1"/>
    <col min="5" max="5" width="29.421875" style="2" customWidth="1"/>
    <col min="6" max="6" width="71.140625" style="2" customWidth="1"/>
    <col min="7" max="7" width="37.421875" style="2" customWidth="1"/>
    <col min="8" max="16384" width="9.140625" style="2" customWidth="1"/>
  </cols>
  <sheetData>
    <row r="1" spans="1:6" ht="24">
      <c r="A1" s="147" t="s">
        <v>70</v>
      </c>
      <c r="B1" s="147"/>
      <c r="C1" s="147"/>
      <c r="D1" s="147"/>
      <c r="E1" s="147"/>
      <c r="F1" s="147"/>
    </row>
    <row r="2" spans="1:6" ht="24">
      <c r="A2" s="144" t="s">
        <v>146</v>
      </c>
      <c r="B2" s="144"/>
      <c r="C2" s="144"/>
      <c r="D2" s="144"/>
      <c r="E2" s="144"/>
      <c r="F2" s="144"/>
    </row>
    <row r="3" spans="1:6" ht="24">
      <c r="A3" s="146" t="s">
        <v>83</v>
      </c>
      <c r="B3" s="146"/>
      <c r="C3" s="146"/>
      <c r="D3" s="146"/>
      <c r="E3" s="146"/>
      <c r="F3" s="146"/>
    </row>
    <row r="4" spans="1:7" ht="108.75" customHeight="1">
      <c r="A4" s="16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6" t="s">
        <v>91</v>
      </c>
      <c r="G4" s="16" t="s">
        <v>147</v>
      </c>
    </row>
    <row r="5" spans="1:7" ht="24">
      <c r="A5" s="19"/>
      <c r="B5" s="20"/>
      <c r="C5" s="20"/>
      <c r="D5" s="101" t="s">
        <v>5</v>
      </c>
      <c r="E5" s="108"/>
      <c r="F5" s="25"/>
      <c r="G5" s="25"/>
    </row>
    <row r="6" spans="1:7" ht="96">
      <c r="A6" s="39">
        <v>1</v>
      </c>
      <c r="B6" s="40" t="s">
        <v>70</v>
      </c>
      <c r="C6" s="14">
        <v>40034453</v>
      </c>
      <c r="D6" s="41" t="s">
        <v>8</v>
      </c>
      <c r="E6" s="18">
        <v>22581500</v>
      </c>
      <c r="F6" s="73" t="s">
        <v>137</v>
      </c>
      <c r="G6" s="25"/>
    </row>
    <row r="7" spans="1:7" ht="24">
      <c r="A7" s="28">
        <f>+A6</f>
        <v>1</v>
      </c>
      <c r="B7" s="29"/>
      <c r="C7" s="30"/>
      <c r="D7" s="107" t="s">
        <v>94</v>
      </c>
      <c r="E7" s="109">
        <f>+E6</f>
        <v>22581500</v>
      </c>
      <c r="F7" s="25"/>
      <c r="G7" s="25"/>
    </row>
    <row r="8" spans="1:7" ht="24">
      <c r="A8" s="22"/>
      <c r="B8" s="23"/>
      <c r="C8" s="23"/>
      <c r="D8" s="107" t="s">
        <v>7</v>
      </c>
      <c r="E8" s="111"/>
      <c r="F8" s="25"/>
      <c r="G8" s="25"/>
    </row>
    <row r="9" spans="1:7" ht="96">
      <c r="A9" s="13">
        <v>1</v>
      </c>
      <c r="B9" s="13" t="s">
        <v>70</v>
      </c>
      <c r="C9" s="13">
        <v>10321930</v>
      </c>
      <c r="D9" s="74" t="s">
        <v>68</v>
      </c>
      <c r="E9" s="18">
        <v>16602700</v>
      </c>
      <c r="F9" s="44" t="s">
        <v>138</v>
      </c>
      <c r="G9" s="25"/>
    </row>
    <row r="10" spans="1:7" ht="48">
      <c r="A10" s="13">
        <v>2</v>
      </c>
      <c r="B10" s="13" t="s">
        <v>70</v>
      </c>
      <c r="C10" s="13">
        <v>10322314</v>
      </c>
      <c r="D10" s="74" t="s">
        <v>69</v>
      </c>
      <c r="E10" s="4">
        <v>14845000</v>
      </c>
      <c r="F10" s="44" t="s">
        <v>139</v>
      </c>
      <c r="G10" s="25"/>
    </row>
    <row r="11" spans="1:7" ht="24">
      <c r="A11" s="13">
        <v>3</v>
      </c>
      <c r="B11" s="13" t="s">
        <v>70</v>
      </c>
      <c r="C11" s="13">
        <v>10322516</v>
      </c>
      <c r="D11" s="74" t="s">
        <v>68</v>
      </c>
      <c r="E11" s="4">
        <v>19226900</v>
      </c>
      <c r="F11" s="44" t="s">
        <v>140</v>
      </c>
      <c r="G11" s="25"/>
    </row>
    <row r="12" spans="1:7" ht="24">
      <c r="A12" s="32">
        <f>+A11</f>
        <v>3</v>
      </c>
      <c r="B12" s="33"/>
      <c r="C12" s="33"/>
      <c r="D12" s="107" t="s">
        <v>95</v>
      </c>
      <c r="E12" s="110">
        <f>SUM(E9:E11)</f>
        <v>50674600</v>
      </c>
      <c r="F12" s="25"/>
      <c r="G12" s="25"/>
    </row>
    <row r="13" spans="1:7" s="1" customFormat="1" ht="24">
      <c r="A13" s="48">
        <f>+A7+A12</f>
        <v>4</v>
      </c>
      <c r="B13" s="26"/>
      <c r="C13" s="26"/>
      <c r="D13" s="124" t="s">
        <v>92</v>
      </c>
      <c r="E13" s="125">
        <f>+E7+E12</f>
        <v>73256100</v>
      </c>
      <c r="F13" s="27"/>
      <c r="G13" s="27"/>
    </row>
  </sheetData>
  <sheetProtection/>
  <mergeCells count="3">
    <mergeCell ref="A1:F1"/>
    <mergeCell ref="A2:F2"/>
    <mergeCell ref="A3:F3"/>
  </mergeCells>
  <printOptions horizontalCentered="1"/>
  <pageMargins left="0.2" right="0.5905511811023623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G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28125" style="2" customWidth="1"/>
    <col min="2" max="2" width="14.7109375" style="2" customWidth="1"/>
    <col min="3" max="3" width="12.57421875" style="2" customWidth="1"/>
    <col min="4" max="4" width="47.28125" style="2" customWidth="1"/>
    <col min="5" max="5" width="25.421875" style="2" customWidth="1"/>
    <col min="6" max="6" width="30.421875" style="2" customWidth="1"/>
    <col min="7" max="7" width="33.140625" style="2" customWidth="1"/>
    <col min="8" max="16384" width="9.140625" style="2" customWidth="1"/>
  </cols>
  <sheetData>
    <row r="2" spans="1:6" ht="24">
      <c r="A2" s="147" t="s">
        <v>97</v>
      </c>
      <c r="B2" s="147"/>
      <c r="C2" s="147"/>
      <c r="D2" s="147"/>
      <c r="E2" s="147"/>
      <c r="F2" s="147"/>
    </row>
    <row r="3" spans="1:6" ht="24">
      <c r="A3" s="144" t="s">
        <v>146</v>
      </c>
      <c r="B3" s="144"/>
      <c r="C3" s="144"/>
      <c r="D3" s="144"/>
      <c r="E3" s="144"/>
      <c r="F3" s="144"/>
    </row>
    <row r="4" spans="1:6" ht="24">
      <c r="A4" s="146" t="s">
        <v>82</v>
      </c>
      <c r="B4" s="146"/>
      <c r="C4" s="146"/>
      <c r="D4" s="146"/>
      <c r="E4" s="146"/>
      <c r="F4" s="146"/>
    </row>
    <row r="5" spans="1:7" ht="112.5" customHeight="1">
      <c r="A5" s="16" t="s">
        <v>0</v>
      </c>
      <c r="B5" s="16" t="s">
        <v>1</v>
      </c>
      <c r="C5" s="17" t="s">
        <v>2</v>
      </c>
      <c r="D5" s="17" t="s">
        <v>3</v>
      </c>
      <c r="E5" s="17" t="s">
        <v>4</v>
      </c>
      <c r="F5" s="16" t="s">
        <v>91</v>
      </c>
      <c r="G5" s="16" t="s">
        <v>147</v>
      </c>
    </row>
    <row r="6" spans="1:7" ht="24">
      <c r="A6" s="19"/>
      <c r="B6" s="20"/>
      <c r="C6" s="25"/>
      <c r="D6" s="112" t="s">
        <v>7</v>
      </c>
      <c r="E6" s="102"/>
      <c r="F6" s="25"/>
      <c r="G6" s="25"/>
    </row>
    <row r="7" spans="1:7" ht="48">
      <c r="A7" s="13">
        <v>1</v>
      </c>
      <c r="B7" s="14" t="s">
        <v>97</v>
      </c>
      <c r="C7" s="14">
        <v>10322887</v>
      </c>
      <c r="D7" s="43" t="s">
        <v>19</v>
      </c>
      <c r="E7" s="36">
        <v>3281900</v>
      </c>
      <c r="F7" s="42" t="s">
        <v>132</v>
      </c>
      <c r="G7" s="25"/>
    </row>
    <row r="8" spans="1:7" ht="24">
      <c r="A8" s="5">
        <v>2</v>
      </c>
      <c r="B8" s="7" t="s">
        <v>97</v>
      </c>
      <c r="C8" s="7">
        <v>10344559</v>
      </c>
      <c r="D8" s="11" t="s">
        <v>50</v>
      </c>
      <c r="E8" s="31">
        <v>387544</v>
      </c>
      <c r="F8" s="150" t="s">
        <v>141</v>
      </c>
      <c r="G8" s="25"/>
    </row>
    <row r="9" spans="1:7" ht="45" customHeight="1">
      <c r="A9" s="5">
        <v>3</v>
      </c>
      <c r="B9" s="7" t="s">
        <v>97</v>
      </c>
      <c r="C9" s="7">
        <v>10344577</v>
      </c>
      <c r="D9" s="11" t="s">
        <v>51</v>
      </c>
      <c r="E9" s="31">
        <v>76428</v>
      </c>
      <c r="F9" s="151"/>
      <c r="G9" s="25"/>
    </row>
    <row r="10" spans="1:7" ht="24">
      <c r="A10" s="28">
        <f>+A9</f>
        <v>3</v>
      </c>
      <c r="B10" s="29"/>
      <c r="C10" s="30"/>
      <c r="D10" s="100" t="s">
        <v>95</v>
      </c>
      <c r="E10" s="109">
        <f>SUM(E7:E9)</f>
        <v>3745872</v>
      </c>
      <c r="F10" s="25"/>
      <c r="G10" s="25"/>
    </row>
    <row r="11" spans="1:7" s="1" customFormat="1" ht="24">
      <c r="A11" s="48">
        <f>+A10</f>
        <v>3</v>
      </c>
      <c r="B11" s="26"/>
      <c r="C11" s="26"/>
      <c r="D11" s="126" t="s">
        <v>98</v>
      </c>
      <c r="E11" s="127">
        <f>+E10</f>
        <v>3745872</v>
      </c>
      <c r="F11" s="27"/>
      <c r="G11" s="27"/>
    </row>
  </sheetData>
  <sheetProtection/>
  <mergeCells count="4">
    <mergeCell ref="F8:F9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5.28125" style="2" customWidth="1"/>
    <col min="2" max="2" width="14.7109375" style="2" customWidth="1"/>
    <col min="3" max="3" width="12.57421875" style="2" customWidth="1"/>
    <col min="4" max="4" width="47.28125" style="2" customWidth="1"/>
    <col min="5" max="5" width="25.421875" style="2" customWidth="1"/>
    <col min="6" max="6" width="30.421875" style="2" customWidth="1"/>
    <col min="7" max="7" width="30.00390625" style="2" customWidth="1"/>
    <col min="8" max="16384" width="9.140625" style="2" customWidth="1"/>
  </cols>
  <sheetData>
    <row r="1" spans="1:6" ht="24">
      <c r="A1" s="147" t="s">
        <v>72</v>
      </c>
      <c r="B1" s="147"/>
      <c r="C1" s="147"/>
      <c r="D1" s="147"/>
      <c r="E1" s="147"/>
      <c r="F1" s="147"/>
    </row>
    <row r="2" spans="1:6" ht="24">
      <c r="A2" s="144" t="s">
        <v>146</v>
      </c>
      <c r="B2" s="144"/>
      <c r="C2" s="144"/>
      <c r="D2" s="144"/>
      <c r="E2" s="144"/>
      <c r="F2" s="144"/>
    </row>
    <row r="3" spans="1:6" ht="24">
      <c r="A3" s="146" t="s">
        <v>134</v>
      </c>
      <c r="B3" s="146"/>
      <c r="C3" s="146"/>
      <c r="D3" s="146"/>
      <c r="E3" s="146"/>
      <c r="F3" s="146"/>
    </row>
    <row r="4" spans="1:7" ht="123" customHeight="1">
      <c r="A4" s="16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6" t="s">
        <v>91</v>
      </c>
      <c r="G4" s="16" t="s">
        <v>147</v>
      </c>
    </row>
    <row r="5" spans="1:7" ht="24">
      <c r="A5" s="19"/>
      <c r="B5" s="20"/>
      <c r="C5" s="20"/>
      <c r="D5" s="148" t="s">
        <v>7</v>
      </c>
      <c r="E5" s="149"/>
      <c r="F5" s="25"/>
      <c r="G5" s="25"/>
    </row>
    <row r="6" spans="1:7" ht="72">
      <c r="A6" s="13">
        <v>1</v>
      </c>
      <c r="B6" s="14" t="s">
        <v>72</v>
      </c>
      <c r="C6" s="14">
        <v>10322037</v>
      </c>
      <c r="D6" s="43" t="s">
        <v>18</v>
      </c>
      <c r="E6" s="18">
        <v>1386000</v>
      </c>
      <c r="F6" s="44" t="s">
        <v>100</v>
      </c>
      <c r="G6" s="25"/>
    </row>
    <row r="7" spans="1:7" ht="72">
      <c r="A7" s="13">
        <v>2</v>
      </c>
      <c r="B7" s="14" t="s">
        <v>72</v>
      </c>
      <c r="C7" s="14">
        <v>10344364</v>
      </c>
      <c r="D7" s="43" t="s">
        <v>17</v>
      </c>
      <c r="E7" s="4">
        <v>2400000</v>
      </c>
      <c r="F7" s="44" t="s">
        <v>101</v>
      </c>
      <c r="G7" s="25"/>
    </row>
    <row r="8" spans="1:7" ht="24">
      <c r="A8" s="28">
        <v>2</v>
      </c>
      <c r="B8" s="29"/>
      <c r="C8" s="30"/>
      <c r="D8" s="100" t="s">
        <v>95</v>
      </c>
      <c r="E8" s="71">
        <f>SUM(E6:E7)</f>
        <v>3786000</v>
      </c>
      <c r="F8" s="25"/>
      <c r="G8" s="25"/>
    </row>
    <row r="9" spans="1:7" s="1" customFormat="1" ht="24">
      <c r="A9" s="48">
        <f>+A8</f>
        <v>2</v>
      </c>
      <c r="B9" s="26"/>
      <c r="C9" s="26"/>
      <c r="D9" s="70" t="s">
        <v>87</v>
      </c>
      <c r="E9" s="127">
        <f>+E8</f>
        <v>3786000</v>
      </c>
      <c r="F9" s="27"/>
      <c r="G9" s="27"/>
    </row>
  </sheetData>
  <sheetProtection/>
  <mergeCells count="4">
    <mergeCell ref="A2:F2"/>
    <mergeCell ref="A1:F1"/>
    <mergeCell ref="A3:F3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28125" style="2" customWidth="1"/>
    <col min="2" max="2" width="14.7109375" style="2" customWidth="1"/>
    <col min="3" max="3" width="12.57421875" style="2" customWidth="1"/>
    <col min="4" max="4" width="47.28125" style="2" customWidth="1"/>
    <col min="5" max="5" width="25.421875" style="2" customWidth="1"/>
    <col min="6" max="6" width="40.57421875" style="2" customWidth="1"/>
    <col min="7" max="7" width="30.421875" style="2" customWidth="1"/>
    <col min="8" max="16384" width="9.140625" style="2" customWidth="1"/>
  </cols>
  <sheetData>
    <row r="1" spans="1:6" ht="24">
      <c r="A1" s="147" t="s">
        <v>73</v>
      </c>
      <c r="B1" s="147"/>
      <c r="C1" s="147"/>
      <c r="D1" s="147"/>
      <c r="E1" s="147"/>
      <c r="F1" s="147"/>
    </row>
    <row r="2" spans="1:6" ht="24">
      <c r="A2" s="144" t="s">
        <v>146</v>
      </c>
      <c r="B2" s="144"/>
      <c r="C2" s="144"/>
      <c r="D2" s="144"/>
      <c r="E2" s="144"/>
      <c r="F2" s="144"/>
    </row>
    <row r="3" spans="1:6" ht="24">
      <c r="A3" s="146" t="s">
        <v>89</v>
      </c>
      <c r="B3" s="146"/>
      <c r="C3" s="146"/>
      <c r="D3" s="146"/>
      <c r="E3" s="146"/>
      <c r="F3" s="146"/>
    </row>
    <row r="4" spans="1:7" ht="72">
      <c r="A4" s="16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6" t="s">
        <v>91</v>
      </c>
      <c r="G4" s="16" t="s">
        <v>147</v>
      </c>
    </row>
    <row r="5" spans="1:7" ht="24">
      <c r="A5" s="19"/>
      <c r="B5" s="20"/>
      <c r="C5" s="20"/>
      <c r="D5" s="101" t="s">
        <v>7</v>
      </c>
      <c r="E5" s="102"/>
      <c r="F5" s="25"/>
      <c r="G5" s="25"/>
    </row>
    <row r="6" spans="1:7" ht="24">
      <c r="A6" s="5">
        <v>1</v>
      </c>
      <c r="B6" s="3" t="s">
        <v>73</v>
      </c>
      <c r="C6" s="7">
        <v>10325333</v>
      </c>
      <c r="D6" s="9" t="s">
        <v>10</v>
      </c>
      <c r="E6" s="18">
        <v>219960</v>
      </c>
      <c r="F6" s="25"/>
      <c r="G6" s="25"/>
    </row>
    <row r="7" spans="1:7" ht="24">
      <c r="A7" s="5">
        <v>2</v>
      </c>
      <c r="B7" s="3" t="s">
        <v>73</v>
      </c>
      <c r="C7" s="7">
        <v>10325444</v>
      </c>
      <c r="D7" s="9" t="s">
        <v>11</v>
      </c>
      <c r="E7" s="4">
        <v>165900</v>
      </c>
      <c r="F7" s="25"/>
      <c r="G7" s="25"/>
    </row>
    <row r="8" spans="1:7" ht="24">
      <c r="A8" s="5">
        <v>3</v>
      </c>
      <c r="B8" s="3" t="s">
        <v>73</v>
      </c>
      <c r="C8" s="7">
        <v>10325458</v>
      </c>
      <c r="D8" s="9" t="s">
        <v>12</v>
      </c>
      <c r="E8" s="4">
        <v>214000</v>
      </c>
      <c r="F8" s="25"/>
      <c r="G8" s="25"/>
    </row>
    <row r="9" spans="1:7" ht="24">
      <c r="A9" s="5">
        <v>4</v>
      </c>
      <c r="B9" s="3" t="s">
        <v>73</v>
      </c>
      <c r="C9" s="7">
        <v>10325468</v>
      </c>
      <c r="D9" s="9" t="s">
        <v>13</v>
      </c>
      <c r="E9" s="4">
        <v>115960</v>
      </c>
      <c r="F9" s="25"/>
      <c r="G9" s="25"/>
    </row>
    <row r="10" spans="1:7" ht="24">
      <c r="A10" s="5">
        <v>5</v>
      </c>
      <c r="B10" s="3" t="s">
        <v>73</v>
      </c>
      <c r="C10" s="7">
        <v>10325487</v>
      </c>
      <c r="D10" s="9" t="s">
        <v>14</v>
      </c>
      <c r="E10" s="4">
        <v>104280</v>
      </c>
      <c r="F10" s="25"/>
      <c r="G10" s="25"/>
    </row>
    <row r="11" spans="1:7" ht="24">
      <c r="A11" s="5">
        <v>6</v>
      </c>
      <c r="B11" s="3" t="s">
        <v>73</v>
      </c>
      <c r="C11" s="7">
        <v>10325520</v>
      </c>
      <c r="D11" s="9" t="s">
        <v>15</v>
      </c>
      <c r="E11" s="4">
        <v>485955</v>
      </c>
      <c r="F11" s="131" t="s">
        <v>102</v>
      </c>
      <c r="G11" s="25"/>
    </row>
    <row r="12" spans="1:7" ht="24">
      <c r="A12" s="5">
        <v>7</v>
      </c>
      <c r="B12" s="3" t="s">
        <v>73</v>
      </c>
      <c r="C12" s="7">
        <v>10325536</v>
      </c>
      <c r="D12" s="9" t="s">
        <v>16</v>
      </c>
      <c r="E12" s="4">
        <v>1089840</v>
      </c>
      <c r="F12" s="131" t="s">
        <v>103</v>
      </c>
      <c r="G12" s="25"/>
    </row>
    <row r="13" spans="1:7" ht="24">
      <c r="A13" s="5">
        <v>8</v>
      </c>
      <c r="B13" s="7" t="s">
        <v>73</v>
      </c>
      <c r="C13" s="7">
        <v>10325357</v>
      </c>
      <c r="D13" s="9" t="s">
        <v>41</v>
      </c>
      <c r="E13" s="4">
        <v>80920</v>
      </c>
      <c r="F13" s="131" t="s">
        <v>104</v>
      </c>
      <c r="G13" s="25"/>
    </row>
    <row r="14" spans="1:7" ht="24">
      <c r="A14" s="5">
        <v>9</v>
      </c>
      <c r="B14" s="7" t="s">
        <v>73</v>
      </c>
      <c r="C14" s="7">
        <v>10325373</v>
      </c>
      <c r="D14" s="9" t="s">
        <v>42</v>
      </c>
      <c r="E14" s="4">
        <v>71110</v>
      </c>
      <c r="F14" s="131" t="s">
        <v>105</v>
      </c>
      <c r="G14" s="25"/>
    </row>
    <row r="15" spans="1:7" ht="24">
      <c r="A15" s="5">
        <v>10</v>
      </c>
      <c r="B15" s="7" t="s">
        <v>73</v>
      </c>
      <c r="C15" s="7">
        <v>10325398</v>
      </c>
      <c r="D15" s="9" t="s">
        <v>43</v>
      </c>
      <c r="E15" s="4">
        <v>35850</v>
      </c>
      <c r="F15" s="131" t="s">
        <v>106</v>
      </c>
      <c r="G15" s="25"/>
    </row>
    <row r="16" spans="1:7" ht="24">
      <c r="A16" s="5">
        <v>11</v>
      </c>
      <c r="B16" s="7" t="s">
        <v>73</v>
      </c>
      <c r="C16" s="7">
        <v>10325412</v>
      </c>
      <c r="D16" s="9" t="s">
        <v>44</v>
      </c>
      <c r="E16" s="4">
        <v>52260</v>
      </c>
      <c r="F16" s="131" t="s">
        <v>107</v>
      </c>
      <c r="G16" s="25"/>
    </row>
    <row r="17" spans="1:7" ht="24">
      <c r="A17" s="5">
        <v>12</v>
      </c>
      <c r="B17" s="7" t="s">
        <v>73</v>
      </c>
      <c r="C17" s="7">
        <v>10325431</v>
      </c>
      <c r="D17" s="9" t="s">
        <v>45</v>
      </c>
      <c r="E17" s="4">
        <v>9525</v>
      </c>
      <c r="F17" s="131" t="s">
        <v>108</v>
      </c>
      <c r="G17" s="25"/>
    </row>
    <row r="18" spans="1:7" ht="24">
      <c r="A18" s="5">
        <v>13</v>
      </c>
      <c r="B18" s="7" t="s">
        <v>73</v>
      </c>
      <c r="C18" s="7">
        <v>10325480</v>
      </c>
      <c r="D18" s="9" t="s">
        <v>46</v>
      </c>
      <c r="E18" s="4">
        <v>48110</v>
      </c>
      <c r="F18" s="131" t="s">
        <v>109</v>
      </c>
      <c r="G18" s="25"/>
    </row>
    <row r="19" spans="1:7" ht="24">
      <c r="A19" s="5">
        <v>14</v>
      </c>
      <c r="B19" s="7" t="s">
        <v>73</v>
      </c>
      <c r="C19" s="7">
        <v>10325498</v>
      </c>
      <c r="D19" s="9" t="s">
        <v>47</v>
      </c>
      <c r="E19" s="4">
        <v>8650</v>
      </c>
      <c r="F19" s="131" t="s">
        <v>110</v>
      </c>
      <c r="G19" s="25"/>
    </row>
    <row r="20" spans="1:7" ht="24">
      <c r="A20" s="5">
        <v>15</v>
      </c>
      <c r="B20" s="7" t="s">
        <v>73</v>
      </c>
      <c r="C20" s="7">
        <v>10325508</v>
      </c>
      <c r="D20" s="9" t="s">
        <v>48</v>
      </c>
      <c r="E20" s="4">
        <v>31800</v>
      </c>
      <c r="F20" s="25"/>
      <c r="G20" s="25"/>
    </row>
    <row r="21" spans="1:7" ht="24">
      <c r="A21" s="5">
        <v>16</v>
      </c>
      <c r="B21" s="7" t="s">
        <v>73</v>
      </c>
      <c r="C21" s="7">
        <v>10336570</v>
      </c>
      <c r="D21" s="9" t="s">
        <v>49</v>
      </c>
      <c r="E21" s="4">
        <v>424050</v>
      </c>
      <c r="F21" s="25" t="s">
        <v>142</v>
      </c>
      <c r="G21" s="25"/>
    </row>
    <row r="22" spans="1:7" ht="24">
      <c r="A22" s="35"/>
      <c r="B22" s="30"/>
      <c r="C22" s="30"/>
      <c r="D22" s="103"/>
      <c r="E22" s="31"/>
      <c r="F22" s="25" t="s">
        <v>111</v>
      </c>
      <c r="G22" s="25"/>
    </row>
    <row r="23" spans="1:7" ht="24">
      <c r="A23" s="38">
        <f>+A21</f>
        <v>16</v>
      </c>
      <c r="B23" s="29"/>
      <c r="C23" s="30"/>
      <c r="D23" s="37" t="s">
        <v>95</v>
      </c>
      <c r="E23" s="34">
        <f>SUM(E6:E21)</f>
        <v>3158170</v>
      </c>
      <c r="F23" s="25"/>
      <c r="G23" s="25"/>
    </row>
    <row r="24" spans="1:7" s="1" customFormat="1" ht="24">
      <c r="A24" s="48">
        <f>+A23</f>
        <v>16</v>
      </c>
      <c r="B24" s="26"/>
      <c r="C24" s="26"/>
      <c r="D24" s="128" t="s">
        <v>88</v>
      </c>
      <c r="E24" s="129">
        <f>+E23</f>
        <v>3158170</v>
      </c>
      <c r="F24" s="27"/>
      <c r="G24" s="27"/>
    </row>
  </sheetData>
  <sheetProtection/>
  <mergeCells count="3">
    <mergeCell ref="A1:F1"/>
    <mergeCell ref="A2:F2"/>
    <mergeCell ref="A3:F3"/>
  </mergeCells>
  <printOptions horizontalCentered="1"/>
  <pageMargins left="0.33" right="0.2" top="0.52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28125" style="49" customWidth="1"/>
    <col min="2" max="2" width="14.7109375" style="49" customWidth="1"/>
    <col min="3" max="3" width="12.57421875" style="49" customWidth="1"/>
    <col min="4" max="4" width="47.28125" style="49" customWidth="1"/>
    <col min="5" max="5" width="25.421875" style="49" customWidth="1"/>
    <col min="6" max="6" width="30.421875" style="49" customWidth="1"/>
    <col min="7" max="7" width="31.140625" style="49" customWidth="1"/>
    <col min="8" max="16384" width="9.140625" style="49" customWidth="1"/>
  </cols>
  <sheetData>
    <row r="1" spans="1:6" ht="24">
      <c r="A1" s="145" t="s">
        <v>74</v>
      </c>
      <c r="B1" s="145"/>
      <c r="C1" s="145"/>
      <c r="D1" s="145"/>
      <c r="E1" s="145"/>
      <c r="F1" s="145"/>
    </row>
    <row r="2" spans="1:6" ht="24">
      <c r="A2" s="144" t="s">
        <v>146</v>
      </c>
      <c r="B2" s="144"/>
      <c r="C2" s="144"/>
      <c r="D2" s="144"/>
      <c r="E2" s="144"/>
      <c r="F2" s="144"/>
    </row>
    <row r="3" spans="1:6" ht="24">
      <c r="A3" s="143" t="s">
        <v>135</v>
      </c>
      <c r="B3" s="143"/>
      <c r="C3" s="143"/>
      <c r="D3" s="143"/>
      <c r="E3" s="143"/>
      <c r="F3" s="143"/>
    </row>
    <row r="4" spans="1:7" ht="108.75" customHeight="1">
      <c r="A4" s="16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6" t="s">
        <v>91</v>
      </c>
      <c r="G4" s="16" t="s">
        <v>147</v>
      </c>
    </row>
    <row r="5" spans="1:7" ht="24">
      <c r="A5" s="50"/>
      <c r="B5" s="51"/>
      <c r="C5" s="51"/>
      <c r="D5" s="104" t="s">
        <v>7</v>
      </c>
      <c r="E5" s="105"/>
      <c r="F5" s="52"/>
      <c r="G5" s="52"/>
    </row>
    <row r="6" spans="1:7" ht="24">
      <c r="A6" s="53">
        <v>1</v>
      </c>
      <c r="B6" s="54" t="s">
        <v>74</v>
      </c>
      <c r="C6" s="54">
        <v>10321635</v>
      </c>
      <c r="D6" s="67" t="s">
        <v>28</v>
      </c>
      <c r="E6" s="56">
        <v>1680000</v>
      </c>
      <c r="F6" s="52" t="s">
        <v>124</v>
      </c>
      <c r="G6" s="52"/>
    </row>
    <row r="7" spans="1:7" ht="24">
      <c r="A7" s="53">
        <v>2</v>
      </c>
      <c r="B7" s="54" t="s">
        <v>74</v>
      </c>
      <c r="C7" s="54">
        <v>10327968</v>
      </c>
      <c r="D7" s="67" t="s">
        <v>75</v>
      </c>
      <c r="E7" s="57">
        <v>44375100</v>
      </c>
      <c r="F7" s="52" t="s">
        <v>125</v>
      </c>
      <c r="G7" s="52"/>
    </row>
    <row r="8" spans="1:7" ht="24">
      <c r="A8" s="53">
        <v>3</v>
      </c>
      <c r="B8" s="54" t="s">
        <v>74</v>
      </c>
      <c r="C8" s="54">
        <v>10321641</v>
      </c>
      <c r="D8" s="67" t="s">
        <v>29</v>
      </c>
      <c r="E8" s="57">
        <v>2110036.2</v>
      </c>
      <c r="F8" s="52" t="s">
        <v>124</v>
      </c>
      <c r="G8" s="52"/>
    </row>
    <row r="9" spans="1:7" ht="24">
      <c r="A9" s="53">
        <v>4</v>
      </c>
      <c r="B9" s="54" t="s">
        <v>74</v>
      </c>
      <c r="C9" s="54">
        <v>10322443</v>
      </c>
      <c r="D9" s="67" t="s">
        <v>30</v>
      </c>
      <c r="E9" s="57">
        <v>87870</v>
      </c>
      <c r="F9" s="52" t="s">
        <v>124</v>
      </c>
      <c r="G9" s="52"/>
    </row>
    <row r="10" spans="1:7" ht="24">
      <c r="A10" s="53">
        <v>5</v>
      </c>
      <c r="B10" s="54" t="s">
        <v>74</v>
      </c>
      <c r="C10" s="54">
        <v>10322445</v>
      </c>
      <c r="D10" s="67" t="s">
        <v>31</v>
      </c>
      <c r="E10" s="57">
        <v>4292015</v>
      </c>
      <c r="F10" s="52" t="s">
        <v>126</v>
      </c>
      <c r="G10" s="52"/>
    </row>
    <row r="11" spans="1:7" ht="24">
      <c r="A11" s="53">
        <v>6</v>
      </c>
      <c r="B11" s="54" t="s">
        <v>74</v>
      </c>
      <c r="C11" s="54">
        <v>10322585</v>
      </c>
      <c r="D11" s="67" t="s">
        <v>32</v>
      </c>
      <c r="E11" s="57">
        <v>347200</v>
      </c>
      <c r="F11" s="52" t="s">
        <v>124</v>
      </c>
      <c r="G11" s="52"/>
    </row>
    <row r="12" spans="1:7" ht="48">
      <c r="A12" s="53">
        <v>7</v>
      </c>
      <c r="B12" s="54" t="s">
        <v>74</v>
      </c>
      <c r="C12" s="54">
        <v>10322589</v>
      </c>
      <c r="D12" s="67" t="s">
        <v>33</v>
      </c>
      <c r="E12" s="57">
        <v>496000</v>
      </c>
      <c r="F12" s="68" t="s">
        <v>121</v>
      </c>
      <c r="G12" s="52"/>
    </row>
    <row r="13" spans="1:7" ht="24">
      <c r="A13" s="53">
        <v>8</v>
      </c>
      <c r="B13" s="54" t="s">
        <v>74</v>
      </c>
      <c r="C13" s="54">
        <v>10325121</v>
      </c>
      <c r="D13" s="67" t="s">
        <v>34</v>
      </c>
      <c r="E13" s="57">
        <v>70620</v>
      </c>
      <c r="F13" s="52" t="s">
        <v>124</v>
      </c>
      <c r="G13" s="52"/>
    </row>
    <row r="14" spans="1:7" ht="96">
      <c r="A14" s="53">
        <v>9</v>
      </c>
      <c r="B14" s="54" t="s">
        <v>74</v>
      </c>
      <c r="C14" s="54">
        <v>10327948</v>
      </c>
      <c r="D14" s="67" t="s">
        <v>35</v>
      </c>
      <c r="E14" s="57">
        <v>89000</v>
      </c>
      <c r="F14" s="68" t="s">
        <v>127</v>
      </c>
      <c r="G14" s="52"/>
    </row>
    <row r="15" spans="1:7" ht="48">
      <c r="A15" s="53">
        <v>10</v>
      </c>
      <c r="B15" s="54" t="s">
        <v>74</v>
      </c>
      <c r="C15" s="54">
        <v>10325741</v>
      </c>
      <c r="D15" s="67" t="s">
        <v>36</v>
      </c>
      <c r="E15" s="57">
        <v>5750000</v>
      </c>
      <c r="F15" s="69" t="s">
        <v>122</v>
      </c>
      <c r="G15" s="52"/>
    </row>
    <row r="16" spans="1:7" ht="24">
      <c r="A16" s="53">
        <v>11</v>
      </c>
      <c r="B16" s="54" t="s">
        <v>74</v>
      </c>
      <c r="C16" s="54">
        <v>10325743</v>
      </c>
      <c r="D16" s="67" t="s">
        <v>37</v>
      </c>
      <c r="E16" s="57">
        <v>3000000</v>
      </c>
      <c r="F16" s="52" t="s">
        <v>123</v>
      </c>
      <c r="G16" s="52"/>
    </row>
    <row r="17" spans="1:7" ht="48">
      <c r="A17" s="53">
        <v>12</v>
      </c>
      <c r="B17" s="54" t="s">
        <v>74</v>
      </c>
      <c r="C17" s="54">
        <v>10325747</v>
      </c>
      <c r="D17" s="67" t="s">
        <v>38</v>
      </c>
      <c r="E17" s="57">
        <v>11600000</v>
      </c>
      <c r="F17" s="69" t="s">
        <v>122</v>
      </c>
      <c r="G17" s="52"/>
    </row>
    <row r="18" spans="1:7" ht="48">
      <c r="A18" s="53">
        <v>13</v>
      </c>
      <c r="B18" s="54" t="s">
        <v>74</v>
      </c>
      <c r="C18" s="54">
        <v>10325762</v>
      </c>
      <c r="D18" s="67" t="s">
        <v>39</v>
      </c>
      <c r="E18" s="57">
        <v>17200000</v>
      </c>
      <c r="F18" s="69" t="s">
        <v>122</v>
      </c>
      <c r="G18" s="52"/>
    </row>
    <row r="19" spans="1:7" ht="24">
      <c r="A19" s="53">
        <v>14</v>
      </c>
      <c r="B19" s="54" t="s">
        <v>74</v>
      </c>
      <c r="C19" s="54">
        <v>10327984</v>
      </c>
      <c r="D19" s="67" t="s">
        <v>40</v>
      </c>
      <c r="E19" s="57">
        <v>27800000</v>
      </c>
      <c r="F19" s="68" t="s">
        <v>128</v>
      </c>
      <c r="G19" s="52"/>
    </row>
    <row r="20" spans="1:7" ht="24">
      <c r="A20" s="53">
        <v>15</v>
      </c>
      <c r="B20" s="54" t="s">
        <v>74</v>
      </c>
      <c r="C20" s="54">
        <v>10340238</v>
      </c>
      <c r="D20" s="67" t="s">
        <v>52</v>
      </c>
      <c r="E20" s="57">
        <v>168000</v>
      </c>
      <c r="F20" s="52" t="s">
        <v>129</v>
      </c>
      <c r="G20" s="52"/>
    </row>
    <row r="21" spans="1:7" ht="24">
      <c r="A21" s="58">
        <f>+A20</f>
        <v>15</v>
      </c>
      <c r="B21" s="59"/>
      <c r="C21" s="60"/>
      <c r="D21" s="61" t="s">
        <v>95</v>
      </c>
      <c r="E21" s="62">
        <f>SUM(E6:E20)</f>
        <v>119065841.2</v>
      </c>
      <c r="F21" s="52"/>
      <c r="G21" s="52"/>
    </row>
    <row r="22" spans="1:7" s="65" customFormat="1" ht="24">
      <c r="A22" s="66">
        <f>+A21</f>
        <v>15</v>
      </c>
      <c r="B22" s="63"/>
      <c r="C22" s="63"/>
      <c r="D22" s="120" t="s">
        <v>90</v>
      </c>
      <c r="E22" s="130">
        <f>+E21</f>
        <v>119065841.2</v>
      </c>
      <c r="F22" s="64"/>
      <c r="G22" s="64"/>
    </row>
  </sheetData>
  <sheetProtection/>
  <mergeCells count="3">
    <mergeCell ref="A3:F3"/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2018-03-05T11:05:47Z</cp:lastPrinted>
  <dcterms:created xsi:type="dcterms:W3CDTF">2016-02-01T04:43:28Z</dcterms:created>
  <dcterms:modified xsi:type="dcterms:W3CDTF">2018-03-14T07:39:50Z</dcterms:modified>
  <cp:category/>
  <cp:version/>
  <cp:contentType/>
  <cp:contentStatus/>
</cp:coreProperties>
</file>