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ศชต." sheetId="1" r:id="rId1"/>
    <sheet name="สตม." sheetId="2" r:id="rId2"/>
    <sheet name="บช.ก." sheetId="3" r:id="rId3"/>
    <sheet name="สพ." sheetId="4" r:id="rId4"/>
    <sheet name="พธ." sheetId="5" r:id="rId5"/>
    <sheet name="สทส." sheetId="6" r:id="rId6"/>
    <sheet name="สพฐ." sheetId="7" r:id="rId7"/>
  </sheets>
  <definedNames>
    <definedName name="_xlnm.Print_Area" localSheetId="2">'บช.ก.'!$A$1:$K$6</definedName>
    <definedName name="_xlnm.Print_Area" localSheetId="4">'พธ.'!$A$1:$K$7</definedName>
    <definedName name="_xlnm.Print_Area" localSheetId="0">'ศชต.'!$A$1:$L$10</definedName>
    <definedName name="_xlnm.Print_Area" localSheetId="1">'สตม.'!$A$1:$L$19</definedName>
    <definedName name="_xlnm.Print_Area" localSheetId="5">'สทส.'!$A$1:$K$9</definedName>
    <definedName name="_xlnm.Print_Area" localSheetId="3">'สพ.'!$A$1:$K$6</definedName>
    <definedName name="_xlnm.Print_Area" localSheetId="6">'สพฐ.'!$A$1:$K$6</definedName>
    <definedName name="_xlnm.Print_Titles" localSheetId="2">'บช.ก.'!$4:$4</definedName>
    <definedName name="_xlnm.Print_Titles" localSheetId="4">'พธ.'!$4:$4</definedName>
    <definedName name="_xlnm.Print_Titles" localSheetId="0">'ศชต.'!$4:$4</definedName>
    <definedName name="_xlnm.Print_Titles" localSheetId="1">'สตม.'!$4:$4</definedName>
    <definedName name="_xlnm.Print_Titles" localSheetId="5">'สทส.'!$4:$4</definedName>
    <definedName name="_xlnm.Print_Titles" localSheetId="3">'สพ.'!$4:$4</definedName>
    <definedName name="_xlnm.Print_Titles" localSheetId="6">'สพฐ.'!$4:$4</definedName>
  </definedNames>
  <calcPr fullCalcOnLoad="1"/>
</workbook>
</file>

<file path=xl/sharedStrings.xml><?xml version="1.0" encoding="utf-8"?>
<sst xmlns="http://schemas.openxmlformats.org/spreadsheetml/2006/main" count="163" uniqueCount="74">
  <si>
    <t>รายการทั้งหมด</t>
  </si>
  <si>
    <t>เลขที่เอกสาร</t>
  </si>
  <si>
    <t>ข้อความเอกสาร</t>
  </si>
  <si>
    <t>หน่วยรับงบประมาณ</t>
  </si>
  <si>
    <t xml:space="preserve">  มูลค่าคงเหลือ</t>
  </si>
  <si>
    <t>CF</t>
  </si>
  <si>
    <t>อาวุธปืนปลส.อัตโนมัติขนาด 5.56(M4A2)</t>
  </si>
  <si>
    <t>อาวุธยุทโธปกรณ์ นปพ. สพ.(กง28/57)</t>
  </si>
  <si>
    <t>โครงการติดตั้งระบบงานด้านเทคโนโลยี่สารสนเทศ</t>
  </si>
  <si>
    <t>เครื่องมือสำหรับตรวจพิสูจน์ทางชีววิทยา (DNA)</t>
  </si>
  <si>
    <t>ค่าซ่อมบำรุงเรือตรวจการณ์ฯ จำนวน 6 ลำ บก.รน.</t>
  </si>
  <si>
    <t>ค่าใช้จ่ายในการดำเนินการตามแผนโครงสร้างพื้นฐาน</t>
  </si>
  <si>
    <t>ก่อสร้างอาคารที่พักอาศัย 30 ครอบครัว (ตม.จว.ตราด)</t>
  </si>
  <si>
    <t>ทว.(โครงการพัฒนาระบบเชื่อมโยง)</t>
  </si>
  <si>
    <t>อากาศยานช่วยเหลือทางการแพทย์ พธ.(กง19/58)</t>
  </si>
  <si>
    <t>อากาศยานกู้ภัย 4 ลำ พธ.(กง20/58)</t>
  </si>
  <si>
    <t>ติดตั้งระบบวิทยุสื่อสารดิจิตอล สส. (กง14/58)</t>
  </si>
  <si>
    <t>ที่</t>
  </si>
  <si>
    <t>4  รายการ</t>
  </si>
  <si>
    <t>ใบสั่งซื้อสั่งจ้าง</t>
  </si>
  <si>
    <t>เบิกจ่าย</t>
  </si>
  <si>
    <t>คงเหลือ</t>
  </si>
  <si>
    <t>รวมปี 2556 และ 2558</t>
  </si>
  <si>
    <t>ศชต.</t>
  </si>
  <si>
    <t>ปี 2556</t>
  </si>
  <si>
    <t>ปี 2558</t>
  </si>
  <si>
    <t>สพ.</t>
  </si>
  <si>
    <t>1  รายการ</t>
  </si>
  <si>
    <t>ปี 2557</t>
  </si>
  <si>
    <t>พธ.</t>
  </si>
  <si>
    <t>สตม.</t>
  </si>
  <si>
    <t>สส.</t>
  </si>
  <si>
    <t>สพฐ.</t>
  </si>
  <si>
    <t>2 รายการ</t>
  </si>
  <si>
    <t>1 รายการ</t>
  </si>
  <si>
    <t>ศทก.</t>
  </si>
  <si>
    <t>รวมเงินงบประมาณปี พ.ศ.2557 - 2558</t>
  </si>
  <si>
    <t>2  รายการ</t>
  </si>
  <si>
    <t>ความก้าวหน้าประชุมครั้งที่ 7/59 (13 พ.ค.59) ระดับ ตร.</t>
  </si>
  <si>
    <t>เป็นค่าใช้จ่ายในการดำเนินโครงการพัฒนางานนิติวิทยาศาสตร์</t>
  </si>
  <si>
    <t>3  รายการ</t>
  </si>
  <si>
    <t xml:space="preserve"> - จัดทำร่างประกาศ และร่างเอกสารประกวดราคา วันที่ 23-25 มี.ค.59
 - ขออนุมัติใช้ร่างเอกสารฯ เสนอ ผบช.สพฐ.ตร. วันที่ 28-31 มี.ค.59,1-7 เม.ย.59
 - นำร่างประกาศและร่างเอกสารประกวดราคา เผยแพร่ในเว็บไซต์ของส่วนราชการและกรมบัญชีกลาง ไม่น้อยกว่า 3 วันทำการ เพื่อให้สาธารณชนเสนอแนะ วิจารณ์ หรือมีความเห็น วันที่ 7-12 เม.ย.59
 - ขออนุมัติเผยแพร่ประกาศและเอกสารประกวดราคาอิเล็กทรอนิกส์ วันที่ 19-21 เม.ย.59
 - เผยแพร่ประกาศและเอกสารประกวดราคา ไม่น้อยกว่า 5 วันทำการ และต้องมีระยะเวลาให้ผู้เสนอราคาคำนวณราคาในการเสนอ ไม่น้อยกว่า 15 วัน ทำการ วันที่ 21-29 เม.ย.59</t>
  </si>
  <si>
    <t>ได้ดำเนินการจ้างก่อสร้างด้วยวิธีประกวดอิเล็กทรอนิกส์ (Electronic Bidding : e-bidding) ขณะนี้อยู่ระหว่างการกำหนดราคากลางของคณะกรรมการฯ</t>
  </si>
  <si>
    <t>ได้ราคากลาง เมื่อ 18 ม.ค.59 ปรับวงเงินเหลือ 80,691,000 บาท 
'- ผบช.สตม.อนุมัติ 17 ก.พ. 59  เห็นชอบราคากลาง และเห็นชอบดำเนินการประกวดราคาฯ
- นำร่างประกาศและเอกสารประกวดฯ เผยแพร่เวบไซต์  17-24 ก.พ. 59  (ไม่มีผู้วิจารณ์)
- เผยแพร่ประกาศและเอกสารประกวดฯ  25 ก.พ. - 7  มี.ค. 59
- ยื่นข้อเสนอและเสนอราคาทางระบบจัดซื้อจัดจ้างภาครัฐฯ  29 มี.ค. 59
- คณะกรรมการพิจารณาผล กำหนดประชุมฯ พิจารณาผลวันที่ 31 มี.ค.59</t>
  </si>
  <si>
    <t>1.โครงการรื้อถอนพร้อมติดตั้งเครื่อง X-Ray  ศุลกากร (ชั่วคราว) (ตม.จว.มุกดาหาร)</t>
  </si>
  <si>
    <t>2. โครงการรื้อถอนพร้อมติดตั้งระบบ PIBICS และระบบ 8 ล้าน (ชั่วคราว) (ตม.จว.มุกดาหาร)</t>
  </si>
  <si>
    <t>3. โครงการทดแทนระบบตรวจหนังสือผ่านแดน (ตม.จว.มุกดาหาร)</t>
  </si>
  <si>
    <t>4. โครงการทดแทนระบบตรวจหนังสือผ่านแดน (ตม.จว.มุกดาหาร)</t>
  </si>
  <si>
    <t>5. โครงการจัดหาระบบ PIBICS  (ตม.จว.มุกดาหาร)</t>
  </si>
  <si>
    <t>6. โครงการจัดหาระบบ PIBICS (ตม.จว.มุกดาหาร)</t>
  </si>
  <si>
    <t>7. โครงการก่อสร้างอาคารผู้โดยสารขาเข้าพร้อมห้องน้ำ (ตม.จว.มุกดาหาร)</t>
  </si>
  <si>
    <t>8. โครงการก่อสร้างอาคารผู้โดยสารขาออกพร้อมห้องน้ำ (ตม.จว.มุกดาหาร)</t>
  </si>
  <si>
    <t>9. โครงการก่อสร้างอาคารที่ทำการแพทย์ ตม. (ตม.จว.มุกดาหาร)</t>
  </si>
  <si>
    <t>10.โครงการรื้อถอนพร้อมติดตั้งตู้ตรวจหนังสือเดินทางและตู้ตรวจคัดกรองโรค (ชั่วคราว) (ตม.จว.มุกดาหาร)</t>
  </si>
  <si>
    <t>เบิกจ่ายเรียบร้อยแล้ว</t>
  </si>
  <si>
    <t>รายการที่ 5-6 จัดหารวมกัน เป็น 1 โครงการ
1. อยู่ระหว่างการตรวจสอบร่าง TOR
2. แต่งตั้งคณะกรรมการกำหนดราคากลางและประกาศราคากลางทางเว็บไซต์ ภายในวันที่ 1 พ.ค.59
3. คาดว่าจะประกาศร่าง TOR เพื่อให้สาธารณชนวิจารณ์ร่าง ภายในวันที่ 3 พ.ค.59</t>
  </si>
  <si>
    <t>รายการที่ 3-4 จัดหารวมกันเป็น 1 โครงการ
1. ประชุมคณะกรรมการจัดทำคุณลักษณะเฉพาะ ครั้งที่ 4/2559 วันที่ 28 เม.ย.59
2. เสนอขออนุมัติใช้ร่างคุณลักษณะเฉพาะ (ผ่าน บก.ตม.4) ภายในวันที่ 3 พ.ค.59</t>
  </si>
  <si>
    <t>รายการที่ 7-9 จัดหารวมกัน เป็น 1 โครงการ
ดำเนินการประกวดราคาด้วยวิธีอิเล็กทรอนิกส์ (e-bidding) ได้ผู้รับจ้างคือ หจก.สุรินทร์ประดิษฐ์ทรัพย์ ลงนามในสัญญาจ้าง เมื่อวันที่ 18 เม.ย.59 ในราคา 23,770,000 บาท กำหนดแล้วเสร็จ 400 วัน สัญญาสิ้นสุดวันที่ 23 พ.ค.60 ขณะนี้ได้ส่งมอบพื้นที่ให้ผู้รับจ้างเพื่อเข้ามาดำเนินการก่อสร้าง และบันทึกใบสั่งซื้อสั่งจ้าง (PO) ในระบบ GFMIS เรียบร้อยแล้ว</t>
  </si>
  <si>
    <t xml:space="preserve">  - 19 เม.ย.59 คกก.จัดซื้อ ประชุมการดำเนินการ และมีมติให้เชิญตัวแทนบริษัท SIG SAUER ให้มาเสนอราคาในวันที่ 26 เม.ย.59 เวลา 10.00 น.
 - 25 เม.ย.59 ได้รับการประสานจาก ประธาน คกก. (พล.ต.อ.พงศพัศ พงษ์เจริญ รอง ผบ.ตร.(ปป 1)) ให้เลื่อนการประชุมและยังไม่ได้กำหนดวัน เวลา ที่จะประชุมในครั้งต่อไปแต่อย่างใด</t>
  </si>
  <si>
    <t xml:space="preserve">  - 2 พ.ค.59 เวลา 10.00 น. ประธานนัดประชุม คกก. สรุปผลการตรวจสอบการให้คะแนนเอกสารทางเทคนิค
 - 10 พ.ค.59 เวลา 09.30 น. เชิญบริษัทรับฟังผลการพิจารณา และเปิดซองเสนอราคาผู้ได้คะแนนสูงสุด</t>
  </si>
  <si>
    <t xml:space="preserve">1. เรือตรวจการณ์ หมายเลข 627 ทำสัญญาจ้าง กับ บจก.อู่เรือสุราษฎร์ธานี เมื่อวันที่ 11 มี.ค.59 ครบกำหนดส่งมอบ 18 มิ.ย.59 วงเงินตามสัญญาจ้าง 1,840,000.- บาท
 2. เรือตรวจการณ์ หมายเลข 530 ทำสัญญาจ้าง กับ กิจการร่วมค้า กัญจน์ภูมิ เอ็นจิเนียริ่ง แอนด์ พี.เอส.พ.มารีน เมื่อวันที่ 14 มี.ค.59 ครบกำหนดส่งมอบ 12 มิ.ย.59 วงเงินตามสัญญาจ้าง 1,575,000.- บาท
 3. เรือตรวจการณ์ หมายเลข 629 ทำสัญญาจ้าง กับ หจก.วีณา เอ็นจิเนียริ่ง แอนด์ เซอร์เวส เมื่อวันที่ 22 มี.ค.59 ครบกำหนดส่งมอบ 20 ก.ค.59 วงเงินตามสัญญาจ้าง 1,820,000.- บาท
 4. เรือตรวจการณ์ หมายเลข 637 ทำสัญญาจ้าง กับ หจก.วีณา เอ็นจิเนียริ่ง แอนด์ เซอร์เวส เมื่อวันที่ 22 มี.ค.59 ครบกำหนดส่งมอบ 20 ก.ค.59 วงเงินตามสัญญาจ้าง 1,900,000.- บาท
 5. เรือตรวจการณ์ หมายเลข 628, 808 วงเงินงบประมาณ 4,378,000.- บาท จัดหาโดยวิธี e-bidding  ทำสัญญาแล้วเมื่อ 28 เม.ย.59,PO เมื่อ 29เม.ย.59
เรือหมายเลข 628 กำหนดซ่อม 90 วัน,หมายเลข 808 กำหนดซ่อม 120 วัน 
</t>
  </si>
  <si>
    <t>อยู่ระหว่างจัดทำร่าง TOR</t>
  </si>
  <si>
    <t xml:space="preserve"> - คณะกรรมการกำหนดคุณสมบัติเฉพาะฯ ของโครงการ อยู่ระหว่างเตรียมการขอขยายเวลาการทำงานของคณะกรรมการฯ ออกไปอีก 30 วัน
- คณะกรรมการจัดทำร่างคุณลักษณะ ได้เชิญบริษัทต่าง ๆ มาเพื่อพิจารณาร่างคุณลักษณะ เพื่อให้มีความโปร่งใส และเป็นธรรม ซึ่งกำหนดให้ บริษัทผู้ผลิต มีหนังสือแจ้งคณะกรรมการถึงข้อพิจารณาในวันที่ 9 พ.ค.59 จากนั้นคณะกรรมการจะนัดประชุมเพื่อสรุปผลการจัดทำร่างฯ หากเรียบร้อยล้วจะส่งเข้าให้คณะกรรมการ กำหนดสเปคกลางของ ตร. เพื่อกำหนดให้เป็นสเปคกลาง ตร. ต่อไป</t>
  </si>
  <si>
    <t>สพ.สกบ. ได้ทำการต่อรองราคากับทางบริษัทโรงงานผู้ผลิต  ให้สามารถซื้อได้ตามวงเงินที่กำหนด และจำนวน 1,500 กระบอก (เดิมต่อรองราคาเหลือ 1,117 กระบอก) ศชต. จึงได้ดำเนินการจัดหาใหม่ตามข้อเสนอของ สพ.สกบ.</t>
  </si>
  <si>
    <t>ลงนามสัญญาแล้ว อยู่ระหว่างทำข้อมูลหลักผู้ขายเพื่อ   ลง PO</t>
  </si>
  <si>
    <t>อยู่ระหว่างเสนอขออนุมัติจัดซื้อจาก ผบ.ตร.</t>
  </si>
  <si>
    <t>รายงานแสดงเงินกันขยาย (ยกเว้นงบกระตุ้นเศรษฐกิจ) ที่กรมบัญชีกลางอนุมัติ และยังไม่ดำเนินการก่อหนี้หรือเบิกจ่ายเงิน ข้อมูล ณ 31 พ.ค.59  ของ ศชต.</t>
  </si>
  <si>
    <t>รายงานแสดงเงินกันขยาย (ยกเว้นงบกระตุ้นเศรษฐกิจ) ที่กรมบัญชีกลางอนุมัติ และยังไม่ดำเนินการก่อหนี้หรือเบิกจ่ายเงิน ข้อมูล ณ 31 พ.ค.59  ของ สตม.</t>
  </si>
  <si>
    <t>รายงานแสดงเงินกันขยาย (ยกเว้นงบกระตุ้นเศรษฐกิจ) ที่กรมบัญชีกลางอนุมัติ และยังไม่ดำเนินการก่อหนี้หรือเบิกจ่ายเงิน ข้อมูล ณ 31 พ.ค.59   ของ บช.ก.</t>
  </si>
  <si>
    <t>รายงานแสดงเงินกันขยาย (ยกเว้นงบกระตุ้นเศรษฐกิจ) ที่กรมบัญชีกลางอนุมัติ และยังไม่ดำเนินการก่อหนี้หรือเบิกจ่ายเงิน ข้อมูล ณ 31 พ.ค.59   ของ สพ.</t>
  </si>
  <si>
    <r>
      <t>รายงานแสดงเงินกันขยายงบลงทุน</t>
    </r>
    <r>
      <rPr>
        <b/>
        <u val="single"/>
        <sz val="16"/>
        <color indexed="8"/>
        <rFont val="TH SarabunPSK"/>
        <family val="2"/>
      </rPr>
      <t>ที่อยู่ระหว่างการพิจารณาของกรมบัญชีกลาง</t>
    </r>
    <r>
      <rPr>
        <b/>
        <sz val="16"/>
        <color indexed="8"/>
        <rFont val="TH SarabunPSK"/>
        <family val="2"/>
      </rPr>
      <t xml:space="preserve"> แต่ต้องติดตามความก้าวหน้า ข้อมูล ณ 31 พ.ค.59 ของ พธ.</t>
    </r>
  </si>
  <si>
    <r>
      <t>รายงานแสดงเงินกันขยายงบลงทุน</t>
    </r>
    <r>
      <rPr>
        <b/>
        <u val="single"/>
        <sz val="16"/>
        <color indexed="8"/>
        <rFont val="TH SarabunPSK"/>
        <family val="2"/>
      </rPr>
      <t>ที่อยู่ระหว่างการพิจารณาของกรมบัญชีกลาง</t>
    </r>
    <r>
      <rPr>
        <b/>
        <sz val="16"/>
        <color indexed="8"/>
        <rFont val="TH SarabunPSK"/>
        <family val="2"/>
      </rPr>
      <t xml:space="preserve"> แต่ต้องติดตามความก้าวหน้า ข้อมูล ณ 31 พ.ค.59 ของ สทส.</t>
    </r>
  </si>
  <si>
    <r>
      <t>รายงานแสดงเงินกันขยายงบลงทุน</t>
    </r>
    <r>
      <rPr>
        <b/>
        <u val="single"/>
        <sz val="16"/>
        <color indexed="8"/>
        <rFont val="TH SarabunPSK"/>
        <family val="2"/>
      </rPr>
      <t>ที่อยู่ระหว่างการพิจารณาของกรมบัญชีกลาง</t>
    </r>
    <r>
      <rPr>
        <b/>
        <sz val="16"/>
        <color indexed="8"/>
        <rFont val="TH SarabunPSK"/>
        <family val="2"/>
      </rPr>
      <t xml:space="preserve"> แต่ต้องติดตามความก้าวหน้า ข้อมูล ณ 31 พ.ค.59 ของ สพฐ.</t>
    </r>
  </si>
  <si>
    <t>ความก้าวหน้าประชุมครั้งที่ 8/59 (10 มิ.ย.59) ระดับ ตร.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</si>
</sst>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4" fontId="45" fillId="0" borderId="11" xfId="0" applyNumberFormat="1" applyFont="1" applyBorder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12" xfId="0" applyFont="1" applyBorder="1" applyAlignment="1">
      <alignment/>
    </xf>
    <xf numFmtId="4" fontId="3" fillId="0" borderId="13" xfId="0" applyNumberFormat="1" applyFont="1" applyFill="1" applyBorder="1" applyAlignment="1">
      <alignment vertical="top"/>
    </xf>
    <xf numFmtId="43" fontId="44" fillId="0" borderId="10" xfId="37" applyFont="1" applyFill="1" applyBorder="1" applyAlignment="1">
      <alignment vertical="top"/>
    </xf>
    <xf numFmtId="43" fontId="44" fillId="0" borderId="10" xfId="37" applyFont="1" applyFill="1" applyBorder="1" applyAlignment="1">
      <alignment vertical="top" wrapText="1"/>
    </xf>
    <xf numFmtId="43" fontId="44" fillId="0" borderId="14" xfId="37" applyFont="1" applyFill="1" applyBorder="1" applyAlignment="1">
      <alignment vertical="top"/>
    </xf>
    <xf numFmtId="43" fontId="44" fillId="0" borderId="14" xfId="37" applyFont="1" applyFill="1" applyBorder="1" applyAlignment="1">
      <alignment vertical="top" wrapText="1"/>
    </xf>
    <xf numFmtId="0" fontId="5" fillId="0" borderId="0" xfId="33" applyFont="1" applyFill="1">
      <alignment/>
      <protection/>
    </xf>
    <xf numFmtId="0" fontId="45" fillId="0" borderId="11" xfId="0" applyFont="1" applyBorder="1" applyAlignment="1">
      <alignment/>
    </xf>
    <xf numFmtId="43" fontId="45" fillId="0" borderId="11" xfId="37" applyFont="1" applyBorder="1" applyAlignment="1">
      <alignment/>
    </xf>
    <xf numFmtId="0" fontId="44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" fontId="44" fillId="0" borderId="13" xfId="0" applyNumberFormat="1" applyFont="1" applyBorder="1" applyAlignment="1">
      <alignment/>
    </xf>
    <xf numFmtId="43" fontId="5" fillId="0" borderId="14" xfId="37" applyFont="1" applyFill="1" applyBorder="1" applyAlignment="1">
      <alignment vertical="top"/>
    </xf>
    <xf numFmtId="187" fontId="8" fillId="0" borderId="10" xfId="37" applyNumberFormat="1" applyFont="1" applyBorder="1" applyAlignment="1">
      <alignment horizontal="center" vertical="top" wrapText="1" shrinkToFit="1"/>
    </xf>
    <xf numFmtId="0" fontId="44" fillId="33" borderId="15" xfId="0" applyFont="1" applyFill="1" applyBorder="1" applyAlignment="1">
      <alignment horizontal="center" vertical="top"/>
    </xf>
    <xf numFmtId="0" fontId="44" fillId="33" borderId="16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vertical="top"/>
    </xf>
    <xf numFmtId="4" fontId="44" fillId="0" borderId="10" xfId="0" applyNumberFormat="1" applyFont="1" applyBorder="1" applyAlignment="1">
      <alignment vertical="top"/>
    </xf>
    <xf numFmtId="0" fontId="46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/>
    </xf>
    <xf numFmtId="0" fontId="44" fillId="33" borderId="12" xfId="0" applyFont="1" applyFill="1" applyBorder="1" applyAlignment="1">
      <alignment horizontal="center" vertical="top"/>
    </xf>
    <xf numFmtId="4" fontId="44" fillId="0" borderId="14" xfId="0" applyNumberFormat="1" applyFont="1" applyBorder="1" applyAlignment="1">
      <alignment vertical="top"/>
    </xf>
    <xf numFmtId="0" fontId="7" fillId="33" borderId="10" xfId="37" applyNumberFormat="1" applyFont="1" applyFill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>
      <alignment horizontal="center" vertical="top"/>
    </xf>
    <xf numFmtId="0" fontId="5" fillId="0" borderId="10" xfId="33" applyFont="1" applyFill="1" applyBorder="1" applyAlignment="1">
      <alignment horizontal="center" vertical="top"/>
      <protection/>
    </xf>
    <xf numFmtId="0" fontId="5" fillId="0" borderId="10" xfId="33" applyFont="1" applyFill="1" applyBorder="1" applyAlignment="1">
      <alignment horizontal="left" vertical="top"/>
      <protection/>
    </xf>
    <xf numFmtId="4" fontId="5" fillId="0" borderId="10" xfId="33" applyNumberFormat="1" applyFont="1" applyFill="1" applyBorder="1" applyAlignment="1">
      <alignment vertical="top"/>
      <protection/>
    </xf>
    <xf numFmtId="12" fontId="7" fillId="0" borderId="10" xfId="37" applyNumberFormat="1" applyFont="1" applyFill="1" applyBorder="1" applyAlignment="1">
      <alignment horizontal="left" vertical="top" wrapText="1"/>
    </xf>
    <xf numFmtId="0" fontId="9" fillId="0" borderId="10" xfId="33" applyFont="1" applyFill="1" applyBorder="1" applyAlignment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43" fontId="9" fillId="0" borderId="10" xfId="39" applyNumberFormat="1" applyFont="1" applyBorder="1" applyAlignment="1">
      <alignment vertical="top"/>
    </xf>
    <xf numFmtId="43" fontId="44" fillId="0" borderId="10" xfId="37" applyFont="1" applyBorder="1" applyAlignment="1">
      <alignment horizontal="center" vertical="top" wrapText="1"/>
    </xf>
    <xf numFmtId="43" fontId="44" fillId="0" borderId="14" xfId="37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43" fontId="5" fillId="0" borderId="12" xfId="37" applyFont="1" applyFill="1" applyBorder="1" applyAlignment="1">
      <alignment horizontal="center" vertical="top"/>
    </xf>
    <xf numFmtId="43" fontId="5" fillId="0" borderId="19" xfId="37" applyFont="1" applyFill="1" applyBorder="1" applyAlignment="1">
      <alignment horizontal="center" vertical="top"/>
    </xf>
    <xf numFmtId="43" fontId="5" fillId="0" borderId="14" xfId="37" applyFont="1" applyFill="1" applyBorder="1" applyAlignment="1">
      <alignment horizontal="center" vertical="top"/>
    </xf>
    <xf numFmtId="43" fontId="44" fillId="0" borderId="12" xfId="37" applyFont="1" applyFill="1" applyBorder="1" applyAlignment="1">
      <alignment horizontal="center" vertical="top" wrapText="1"/>
    </xf>
    <xf numFmtId="43" fontId="44" fillId="0" borderId="19" xfId="37" applyFont="1" applyFill="1" applyBorder="1" applyAlignment="1">
      <alignment horizontal="center" vertical="top" wrapText="1"/>
    </xf>
    <xf numFmtId="43" fontId="44" fillId="0" borderId="14" xfId="37" applyFont="1" applyFill="1" applyBorder="1" applyAlignment="1">
      <alignment horizontal="center" vertical="top" wrapText="1"/>
    </xf>
    <xf numFmtId="12" fontId="7" fillId="0" borderId="19" xfId="37" applyNumberFormat="1" applyFont="1" applyFill="1" applyBorder="1" applyAlignment="1">
      <alignment horizontal="left" vertical="top" wrapText="1"/>
    </xf>
    <xf numFmtId="12" fontId="10" fillId="0" borderId="19" xfId="37" applyNumberFormat="1" applyFont="1" applyFill="1" applyBorder="1" applyAlignment="1">
      <alignment horizontal="left" vertical="top" wrapText="1"/>
    </xf>
    <xf numFmtId="12" fontId="10" fillId="0" borderId="14" xfId="37" applyNumberFormat="1" applyFont="1" applyFill="1" applyBorder="1" applyAlignment="1">
      <alignment horizontal="left" vertical="top" wrapText="1"/>
    </xf>
    <xf numFmtId="43" fontId="44" fillId="0" borderId="12" xfId="37" applyFont="1" applyFill="1" applyBorder="1" applyAlignment="1">
      <alignment horizontal="center" vertical="top"/>
    </xf>
    <xf numFmtId="43" fontId="44" fillId="0" borderId="19" xfId="37" applyFont="1" applyFill="1" applyBorder="1" applyAlignment="1">
      <alignment horizontal="center" vertical="top"/>
    </xf>
    <xf numFmtId="43" fontId="44" fillId="0" borderId="14" xfId="37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4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10"/>
  <sheetViews>
    <sheetView tabSelected="1" zoomScalePageLayoutView="0" workbookViewId="0" topLeftCell="A1">
      <selection activeCell="L6" sqref="L6:L9"/>
    </sheetView>
  </sheetViews>
  <sheetFormatPr defaultColWidth="9.140625" defaultRowHeight="15"/>
  <cols>
    <col min="1" max="1" width="4.57421875" style="1" customWidth="1"/>
    <col min="2" max="2" width="19.57421875" style="1" hidden="1" customWidth="1"/>
    <col min="3" max="3" width="9.00390625" style="1" customWidth="1"/>
    <col min="4" max="4" width="10.421875" style="1" customWidth="1"/>
    <col min="5" max="5" width="44.140625" style="2" customWidth="1"/>
    <col min="6" max="6" width="17.28125" style="2" hidden="1" customWidth="1"/>
    <col min="7" max="7" width="14.140625" style="2" customWidth="1"/>
    <col min="8" max="8" width="11.140625" style="2" customWidth="1"/>
    <col min="9" max="9" width="8.28125" style="2" customWidth="1"/>
    <col min="10" max="10" width="14.421875" style="2" customWidth="1"/>
    <col min="11" max="11" width="27.8515625" style="2" customWidth="1"/>
    <col min="12" max="12" width="30.421875" style="2" customWidth="1"/>
    <col min="13" max="16384" width="9.00390625" style="2" customWidth="1"/>
  </cols>
  <sheetData>
    <row r="1" spans="1:4" ht="24">
      <c r="A1" s="9" t="s">
        <v>66</v>
      </c>
      <c r="B1" s="9"/>
      <c r="C1" s="9"/>
      <c r="D1" s="10"/>
    </row>
    <row r="2" spans="1:4" ht="24">
      <c r="A2" s="9" t="s">
        <v>0</v>
      </c>
      <c r="B2" s="9"/>
      <c r="C2" s="9"/>
      <c r="D2" s="9" t="s">
        <v>40</v>
      </c>
    </row>
    <row r="4" spans="1:12" s="8" customFormat="1" ht="60.75" customHeight="1">
      <c r="A4" s="3" t="s">
        <v>17</v>
      </c>
      <c r="B4" s="3"/>
      <c r="C4" s="3" t="s">
        <v>3</v>
      </c>
      <c r="D4" s="3" t="s">
        <v>1</v>
      </c>
      <c r="E4" s="3" t="s">
        <v>2</v>
      </c>
      <c r="F4" s="3"/>
      <c r="G4" s="3" t="s">
        <v>4</v>
      </c>
      <c r="H4" s="3" t="s">
        <v>19</v>
      </c>
      <c r="I4" s="3" t="s">
        <v>20</v>
      </c>
      <c r="J4" s="3" t="s">
        <v>21</v>
      </c>
      <c r="K4" s="25" t="s">
        <v>38</v>
      </c>
      <c r="L4" s="25" t="s">
        <v>73</v>
      </c>
    </row>
    <row r="5" spans="1:12" ht="24.75" thickBot="1">
      <c r="A5" s="47" t="s">
        <v>22</v>
      </c>
      <c r="B5" s="48"/>
      <c r="C5" s="48"/>
      <c r="D5" s="48"/>
      <c r="E5" s="49"/>
      <c r="F5" s="11"/>
      <c r="G5" s="12">
        <f>+G7+G10</f>
        <v>123099630</v>
      </c>
      <c r="H5" s="12">
        <f>+H7+H10</f>
        <v>0</v>
      </c>
      <c r="I5" s="12">
        <f>+I7+I10</f>
        <v>0</v>
      </c>
      <c r="J5" s="12">
        <f>+J7+J10</f>
        <v>123099630</v>
      </c>
      <c r="K5" s="5"/>
      <c r="L5" s="5"/>
    </row>
    <row r="6" spans="1:12" ht="168">
      <c r="A6" s="26">
        <v>1</v>
      </c>
      <c r="B6" s="27"/>
      <c r="C6" s="28" t="s">
        <v>23</v>
      </c>
      <c r="D6" s="29">
        <v>10096336</v>
      </c>
      <c r="E6" s="30" t="s">
        <v>6</v>
      </c>
      <c r="F6" s="30"/>
      <c r="G6" s="31">
        <v>62582750</v>
      </c>
      <c r="H6" s="13"/>
      <c r="I6" s="13"/>
      <c r="J6" s="14">
        <f>+G6-H6-I6</f>
        <v>62582750</v>
      </c>
      <c r="K6" s="7" t="s">
        <v>63</v>
      </c>
      <c r="L6" s="7"/>
    </row>
    <row r="7" spans="1:12" ht="24.75" thickBot="1">
      <c r="A7" s="50" t="s">
        <v>24</v>
      </c>
      <c r="B7" s="51"/>
      <c r="C7" s="51"/>
      <c r="D7" s="52"/>
      <c r="E7" s="52"/>
      <c r="F7" s="11"/>
      <c r="G7" s="6">
        <f>SUM(G6:G6)</f>
        <v>62582750</v>
      </c>
      <c r="H7" s="6">
        <f>SUM(H6:H6)</f>
        <v>0</v>
      </c>
      <c r="I7" s="6">
        <f>SUM(I6:I6)</f>
        <v>0</v>
      </c>
      <c r="J7" s="6">
        <f>SUM(J6:J6)</f>
        <v>62582750</v>
      </c>
      <c r="K7" s="5"/>
      <c r="L7" s="5"/>
    </row>
    <row r="8" spans="1:12" ht="48">
      <c r="A8" s="28">
        <v>2</v>
      </c>
      <c r="B8" s="28"/>
      <c r="C8" s="28" t="s">
        <v>23</v>
      </c>
      <c r="D8" s="28">
        <v>10156157</v>
      </c>
      <c r="E8" s="30" t="s">
        <v>39</v>
      </c>
      <c r="F8" s="30"/>
      <c r="G8" s="31">
        <v>14600400</v>
      </c>
      <c r="H8" s="15"/>
      <c r="I8" s="15"/>
      <c r="J8" s="16">
        <f>+G8-H8-I8</f>
        <v>14600400</v>
      </c>
      <c r="K8" s="7" t="s">
        <v>64</v>
      </c>
      <c r="L8" s="7"/>
    </row>
    <row r="9" spans="1:12" ht="48">
      <c r="A9" s="28">
        <v>3</v>
      </c>
      <c r="B9" s="28"/>
      <c r="C9" s="28" t="s">
        <v>23</v>
      </c>
      <c r="D9" s="28">
        <v>10156165</v>
      </c>
      <c r="E9" s="30" t="s">
        <v>9</v>
      </c>
      <c r="F9" s="30"/>
      <c r="G9" s="31">
        <v>45916480</v>
      </c>
      <c r="H9" s="15"/>
      <c r="I9" s="15"/>
      <c r="J9" s="16">
        <f>+G9-H9-I9</f>
        <v>45916480</v>
      </c>
      <c r="K9" s="7" t="s">
        <v>65</v>
      </c>
      <c r="L9" s="7"/>
    </row>
    <row r="10" spans="1:12" ht="24.75" thickBot="1">
      <c r="A10" s="50" t="s">
        <v>25</v>
      </c>
      <c r="B10" s="51"/>
      <c r="C10" s="51"/>
      <c r="D10" s="51"/>
      <c r="E10" s="51"/>
      <c r="F10" s="18"/>
      <c r="G10" s="6">
        <f>SUM(G8:G9)</f>
        <v>60516880</v>
      </c>
      <c r="H10" s="6">
        <f>SUM(H8:H9)</f>
        <v>0</v>
      </c>
      <c r="I10" s="6">
        <f>SUM(I8:I9)</f>
        <v>0</v>
      </c>
      <c r="J10" s="6">
        <f>SUM(J8:J9)</f>
        <v>60516880</v>
      </c>
      <c r="K10" s="5"/>
      <c r="L10" s="5"/>
    </row>
  </sheetData>
  <sheetProtection/>
  <mergeCells count="3">
    <mergeCell ref="A5:E5"/>
    <mergeCell ref="A7:E7"/>
    <mergeCell ref="A10:E10"/>
  </mergeCells>
  <printOptions/>
  <pageMargins left="0.4724409448818898" right="0.3937007874015748" top="0.5511811023622047" bottom="0.3937007874015748" header="0.31496062992125984" footer="0.31496062992125984"/>
  <pageSetup fitToHeight="100" horizontalDpi="600" verticalDpi="600" orientation="landscape" paperSize="9" scale="7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19"/>
  <sheetViews>
    <sheetView view="pageBreakPreview" zoomScale="90" zoomScaleSheetLayoutView="90" zoomScalePageLayoutView="0" workbookViewId="0" topLeftCell="A1">
      <selection activeCell="K18" sqref="K18"/>
    </sheetView>
  </sheetViews>
  <sheetFormatPr defaultColWidth="9.140625" defaultRowHeight="15"/>
  <cols>
    <col min="1" max="1" width="5.57421875" style="1" customWidth="1"/>
    <col min="2" max="2" width="19.57421875" style="1" hidden="1" customWidth="1"/>
    <col min="3" max="3" width="10.57421875" style="1" customWidth="1"/>
    <col min="4" max="4" width="11.140625" style="1" customWidth="1"/>
    <col min="5" max="5" width="39.28125" style="2" customWidth="1"/>
    <col min="6" max="6" width="17.28125" style="2" hidden="1" customWidth="1"/>
    <col min="7" max="7" width="15.57421875" style="2" customWidth="1"/>
    <col min="8" max="8" width="14.00390625" style="2" customWidth="1"/>
    <col min="9" max="9" width="12.421875" style="2" customWidth="1"/>
    <col min="10" max="10" width="18.140625" style="2" customWidth="1"/>
    <col min="11" max="11" width="30.00390625" style="2" customWidth="1"/>
    <col min="12" max="12" width="26.421875" style="2" customWidth="1"/>
    <col min="13" max="16384" width="9.00390625" style="2" customWidth="1"/>
  </cols>
  <sheetData>
    <row r="1" spans="1:4" ht="24">
      <c r="A1" s="9" t="s">
        <v>67</v>
      </c>
      <c r="B1" s="9"/>
      <c r="C1" s="9"/>
      <c r="D1" s="10"/>
    </row>
    <row r="2" spans="1:4" ht="24">
      <c r="A2" s="9" t="s">
        <v>0</v>
      </c>
      <c r="B2" s="9"/>
      <c r="C2" s="9"/>
      <c r="D2" s="9" t="s">
        <v>18</v>
      </c>
    </row>
    <row r="4" spans="1:12" s="8" customFormat="1" ht="62.25" customHeight="1">
      <c r="A4" s="3" t="s">
        <v>17</v>
      </c>
      <c r="B4" s="3"/>
      <c r="C4" s="3" t="s">
        <v>3</v>
      </c>
      <c r="D4" s="3" t="s">
        <v>1</v>
      </c>
      <c r="E4" s="3" t="s">
        <v>2</v>
      </c>
      <c r="F4" s="3"/>
      <c r="G4" s="3" t="s">
        <v>4</v>
      </c>
      <c r="H4" s="3" t="s">
        <v>19</v>
      </c>
      <c r="I4" s="3" t="s">
        <v>20</v>
      </c>
      <c r="J4" s="3" t="s">
        <v>21</v>
      </c>
      <c r="K4" s="25" t="s">
        <v>38</v>
      </c>
      <c r="L4" s="25" t="s">
        <v>73</v>
      </c>
    </row>
    <row r="5" spans="1:12" s="8" customFormat="1" ht="120">
      <c r="A5" s="3">
        <v>1</v>
      </c>
      <c r="B5" s="3"/>
      <c r="C5" s="3" t="s">
        <v>30</v>
      </c>
      <c r="D5" s="28">
        <v>10244435</v>
      </c>
      <c r="E5" s="33" t="s">
        <v>11</v>
      </c>
      <c r="F5" s="3"/>
      <c r="G5" s="31">
        <v>13600000</v>
      </c>
      <c r="H5" s="20"/>
      <c r="I5" s="20"/>
      <c r="J5" s="16">
        <f>+G5-H5-I5</f>
        <v>13600000</v>
      </c>
      <c r="K5" s="41" t="s">
        <v>42</v>
      </c>
      <c r="L5" s="41"/>
    </row>
    <row r="6" spans="1:12" s="8" customFormat="1" ht="120">
      <c r="A6" s="3">
        <v>2</v>
      </c>
      <c r="B6" s="3"/>
      <c r="C6" s="3" t="s">
        <v>30</v>
      </c>
      <c r="D6" s="28">
        <v>10244789</v>
      </c>
      <c r="E6" s="33" t="s">
        <v>12</v>
      </c>
      <c r="F6" s="3"/>
      <c r="G6" s="31">
        <v>16305000</v>
      </c>
      <c r="H6" s="20"/>
      <c r="I6" s="20"/>
      <c r="J6" s="16">
        <f>+G6-H6-I6</f>
        <v>16305000</v>
      </c>
      <c r="K6" s="41" t="s">
        <v>42</v>
      </c>
      <c r="L6" s="41"/>
    </row>
    <row r="7" spans="1:12" ht="31.5" customHeight="1">
      <c r="A7" s="28">
        <v>3</v>
      </c>
      <c r="B7" s="4"/>
      <c r="C7" s="3" t="s">
        <v>30</v>
      </c>
      <c r="D7" s="28">
        <v>10244436</v>
      </c>
      <c r="E7" s="33" t="s">
        <v>11</v>
      </c>
      <c r="F7" s="30"/>
      <c r="G7" s="31">
        <v>45497500</v>
      </c>
      <c r="H7" s="24">
        <v>23770000</v>
      </c>
      <c r="I7" s="15">
        <v>248500</v>
      </c>
      <c r="J7" s="16">
        <f>+G7-H7-I7</f>
        <v>21479000</v>
      </c>
      <c r="K7" s="5"/>
      <c r="L7" s="5"/>
    </row>
    <row r="8" spans="1:12" ht="43.5">
      <c r="A8" s="4"/>
      <c r="B8" s="4"/>
      <c r="C8" s="3"/>
      <c r="D8" s="4"/>
      <c r="E8" s="43" t="s">
        <v>44</v>
      </c>
      <c r="F8" s="5"/>
      <c r="G8" s="44">
        <v>50000</v>
      </c>
      <c r="H8" s="24"/>
      <c r="I8" s="45">
        <v>50000</v>
      </c>
      <c r="J8" s="16"/>
      <c r="K8" s="41" t="s">
        <v>54</v>
      </c>
      <c r="L8" s="41"/>
    </row>
    <row r="9" spans="1:12" ht="49.5" customHeight="1">
      <c r="A9" s="4"/>
      <c r="B9" s="4"/>
      <c r="C9" s="3"/>
      <c r="D9" s="4"/>
      <c r="E9" s="43" t="s">
        <v>45</v>
      </c>
      <c r="F9" s="5"/>
      <c r="G9" s="44">
        <v>58500</v>
      </c>
      <c r="H9" s="24"/>
      <c r="I9" s="45">
        <v>58500</v>
      </c>
      <c r="J9" s="16"/>
      <c r="K9" s="41" t="s">
        <v>54</v>
      </c>
      <c r="L9" s="41"/>
    </row>
    <row r="10" spans="1:12" ht="46.5" customHeight="1">
      <c r="A10" s="4"/>
      <c r="B10" s="4"/>
      <c r="C10" s="3"/>
      <c r="D10" s="4"/>
      <c r="E10" s="43" t="s">
        <v>46</v>
      </c>
      <c r="F10" s="5"/>
      <c r="G10" s="44">
        <v>707800</v>
      </c>
      <c r="H10" s="24"/>
      <c r="I10" s="15"/>
      <c r="J10" s="14">
        <f>G10</f>
        <v>707800</v>
      </c>
      <c r="K10" s="59" t="s">
        <v>56</v>
      </c>
      <c r="L10" s="59"/>
    </row>
    <row r="11" spans="1:12" ht="105" customHeight="1">
      <c r="A11" s="4"/>
      <c r="B11" s="4"/>
      <c r="C11" s="3"/>
      <c r="D11" s="4"/>
      <c r="E11" s="43" t="s">
        <v>47</v>
      </c>
      <c r="F11" s="5"/>
      <c r="G11" s="44">
        <v>15045800</v>
      </c>
      <c r="H11" s="24"/>
      <c r="I11" s="15"/>
      <c r="J11" s="14">
        <f>G11</f>
        <v>15045800</v>
      </c>
      <c r="K11" s="59"/>
      <c r="L11" s="59"/>
    </row>
    <row r="12" spans="1:12" ht="24">
      <c r="A12" s="4"/>
      <c r="B12" s="4"/>
      <c r="C12" s="3"/>
      <c r="D12" s="4"/>
      <c r="E12" s="43" t="s">
        <v>48</v>
      </c>
      <c r="F12" s="5"/>
      <c r="G12" s="44">
        <v>480000</v>
      </c>
      <c r="H12" s="24"/>
      <c r="I12" s="15"/>
      <c r="J12" s="14">
        <f>G12</f>
        <v>480000</v>
      </c>
      <c r="K12" s="60" t="s">
        <v>55</v>
      </c>
      <c r="L12" s="60"/>
    </row>
    <row r="13" spans="1:12" ht="141" customHeight="1">
      <c r="A13" s="4"/>
      <c r="B13" s="4"/>
      <c r="C13" s="3"/>
      <c r="D13" s="4"/>
      <c r="E13" s="43" t="s">
        <v>49</v>
      </c>
      <c r="F13" s="5"/>
      <c r="G13" s="44">
        <v>2268400</v>
      </c>
      <c r="H13" s="24"/>
      <c r="I13" s="15"/>
      <c r="J13" s="14">
        <f>G13</f>
        <v>2268400</v>
      </c>
      <c r="K13" s="61"/>
      <c r="L13" s="61"/>
    </row>
    <row r="14" spans="1:12" ht="43.5">
      <c r="A14" s="4"/>
      <c r="B14" s="4"/>
      <c r="C14" s="3"/>
      <c r="D14" s="4"/>
      <c r="E14" s="43" t="s">
        <v>50</v>
      </c>
      <c r="F14" s="5"/>
      <c r="G14" s="44">
        <v>13147000</v>
      </c>
      <c r="H14" s="53">
        <v>23770000</v>
      </c>
      <c r="I14" s="62"/>
      <c r="J14" s="56">
        <f>G14+G15+G16-H14</f>
        <v>2977000</v>
      </c>
      <c r="K14" s="59" t="s">
        <v>57</v>
      </c>
      <c r="L14" s="59"/>
    </row>
    <row r="15" spans="1:12" ht="54" customHeight="1">
      <c r="A15" s="4"/>
      <c r="B15" s="4"/>
      <c r="C15" s="3"/>
      <c r="D15" s="4"/>
      <c r="E15" s="43" t="s">
        <v>51</v>
      </c>
      <c r="F15" s="5"/>
      <c r="G15" s="44">
        <v>13200000</v>
      </c>
      <c r="H15" s="54"/>
      <c r="I15" s="63"/>
      <c r="J15" s="57"/>
      <c r="K15" s="59"/>
      <c r="L15" s="59"/>
    </row>
    <row r="16" spans="1:12" ht="172.5" customHeight="1">
      <c r="A16" s="4"/>
      <c r="B16" s="4"/>
      <c r="C16" s="3"/>
      <c r="D16" s="4"/>
      <c r="E16" s="43" t="s">
        <v>52</v>
      </c>
      <c r="F16" s="5"/>
      <c r="G16" s="44">
        <v>400000</v>
      </c>
      <c r="H16" s="55"/>
      <c r="I16" s="64"/>
      <c r="J16" s="58"/>
      <c r="K16" s="59"/>
      <c r="L16" s="59"/>
    </row>
    <row r="17" spans="1:12" ht="43.5">
      <c r="A17" s="4"/>
      <c r="B17" s="4"/>
      <c r="C17" s="3"/>
      <c r="D17" s="4"/>
      <c r="E17" s="43" t="s">
        <v>53</v>
      </c>
      <c r="F17" s="5"/>
      <c r="G17" s="44">
        <v>140000</v>
      </c>
      <c r="H17" s="24"/>
      <c r="I17" s="46">
        <v>140000</v>
      </c>
      <c r="J17" s="16"/>
      <c r="K17" s="41" t="s">
        <v>54</v>
      </c>
      <c r="L17" s="41"/>
    </row>
    <row r="18" spans="1:12" ht="336">
      <c r="A18" s="28">
        <v>4</v>
      </c>
      <c r="B18" s="28"/>
      <c r="C18" s="3" t="s">
        <v>30</v>
      </c>
      <c r="D18" s="28">
        <v>10244437</v>
      </c>
      <c r="E18" s="33" t="s">
        <v>11</v>
      </c>
      <c r="F18" s="30"/>
      <c r="G18" s="31">
        <v>90353000</v>
      </c>
      <c r="H18" s="15"/>
      <c r="I18" s="15"/>
      <c r="J18" s="16">
        <f>+G18-H18-I18</f>
        <v>90353000</v>
      </c>
      <c r="K18" s="41" t="s">
        <v>43</v>
      </c>
      <c r="L18" s="41"/>
    </row>
    <row r="19" spans="1:12" ht="24.75" thickBot="1">
      <c r="A19" s="50" t="s">
        <v>25</v>
      </c>
      <c r="B19" s="51"/>
      <c r="C19" s="51"/>
      <c r="D19" s="51"/>
      <c r="E19" s="51"/>
      <c r="F19" s="18"/>
      <c r="G19" s="6">
        <f>SUM(G7:G18)</f>
        <v>181348000</v>
      </c>
      <c r="H19" s="6">
        <f>SUM(H7:H18)</f>
        <v>47540000</v>
      </c>
      <c r="I19" s="6">
        <f>SUM(I7:I18)</f>
        <v>497000</v>
      </c>
      <c r="J19" s="6">
        <f>SUM(J7:J18)</f>
        <v>133311000</v>
      </c>
      <c r="K19" s="5"/>
      <c r="L19" s="5"/>
    </row>
  </sheetData>
  <sheetProtection/>
  <mergeCells count="10">
    <mergeCell ref="A19:E19"/>
    <mergeCell ref="H14:H16"/>
    <mergeCell ref="J14:J16"/>
    <mergeCell ref="L10:L11"/>
    <mergeCell ref="L12:L13"/>
    <mergeCell ref="L14:L16"/>
    <mergeCell ref="I14:I16"/>
    <mergeCell ref="K14:K16"/>
    <mergeCell ref="K10:K11"/>
    <mergeCell ref="K12:K13"/>
  </mergeCells>
  <printOptions/>
  <pageMargins left="0.4724409448818898" right="0.3937007874015748" top="0.5511811023622047" bottom="0.3937007874015748" header="0.31496062992125984" footer="0.31496062992125984"/>
  <pageSetup fitToHeight="100" horizontalDpi="600" verticalDpi="600" orientation="landscape" paperSize="9" scale="7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6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5.57421875" style="1" customWidth="1"/>
    <col min="2" max="2" width="19.57421875" style="1" hidden="1" customWidth="1"/>
    <col min="3" max="3" width="10.57421875" style="1" customWidth="1"/>
    <col min="4" max="4" width="11.140625" style="1" customWidth="1"/>
    <col min="5" max="5" width="36.57421875" style="2" customWidth="1"/>
    <col min="6" max="6" width="13.7109375" style="2" customWidth="1"/>
    <col min="7" max="7" width="13.421875" style="2" customWidth="1"/>
    <col min="8" max="8" width="9.140625" style="2" customWidth="1"/>
    <col min="9" max="9" width="9.28125" style="2" customWidth="1"/>
    <col min="10" max="10" width="28.421875" style="2" customWidth="1"/>
    <col min="11" max="11" width="29.57421875" style="2" customWidth="1"/>
    <col min="12" max="16384" width="9.00390625" style="2" customWidth="1"/>
  </cols>
  <sheetData>
    <row r="1" spans="1:4" ht="24">
      <c r="A1" s="9" t="s">
        <v>68</v>
      </c>
      <c r="B1" s="9"/>
      <c r="C1" s="9"/>
      <c r="D1" s="10"/>
    </row>
    <row r="2" spans="1:4" ht="24">
      <c r="A2" s="9" t="s">
        <v>0</v>
      </c>
      <c r="B2" s="9"/>
      <c r="C2" s="9"/>
      <c r="D2" s="9" t="s">
        <v>27</v>
      </c>
    </row>
    <row r="4" spans="1:11" s="8" customFormat="1" ht="65.25" customHeight="1">
      <c r="A4" s="3" t="s">
        <v>17</v>
      </c>
      <c r="B4" s="3"/>
      <c r="C4" s="3" t="s">
        <v>3</v>
      </c>
      <c r="D4" s="3" t="s">
        <v>1</v>
      </c>
      <c r="E4" s="3" t="s">
        <v>2</v>
      </c>
      <c r="F4" s="3" t="s">
        <v>4</v>
      </c>
      <c r="G4" s="3" t="s">
        <v>19</v>
      </c>
      <c r="H4" s="3" t="s">
        <v>20</v>
      </c>
      <c r="I4" s="3" t="s">
        <v>21</v>
      </c>
      <c r="J4" s="25" t="s">
        <v>38</v>
      </c>
      <c r="K4" s="25" t="s">
        <v>73</v>
      </c>
    </row>
    <row r="5" spans="1:11" s="8" customFormat="1" ht="409.5">
      <c r="A5" s="3">
        <v>1</v>
      </c>
      <c r="B5" s="3"/>
      <c r="C5" s="28">
        <v>10243798</v>
      </c>
      <c r="D5" s="28">
        <v>10243798</v>
      </c>
      <c r="E5" s="33" t="s">
        <v>10</v>
      </c>
      <c r="F5" s="31">
        <v>12297000</v>
      </c>
      <c r="G5" s="24">
        <v>7135000</v>
      </c>
      <c r="H5" s="20"/>
      <c r="I5" s="20"/>
      <c r="J5" s="32" t="s">
        <v>60</v>
      </c>
      <c r="K5" s="32"/>
    </row>
    <row r="6" spans="1:11" ht="24.75" thickBot="1">
      <c r="A6" s="50" t="s">
        <v>25</v>
      </c>
      <c r="B6" s="51"/>
      <c r="C6" s="51"/>
      <c r="D6" s="51"/>
      <c r="E6" s="51"/>
      <c r="F6" s="6">
        <f>SUM(F5)</f>
        <v>12297000</v>
      </c>
      <c r="G6" s="6">
        <f>SUM(G5)</f>
        <v>7135000</v>
      </c>
      <c r="H6" s="6">
        <f>SUM(H5)</f>
        <v>0</v>
      </c>
      <c r="I6" s="6">
        <f>SUM(I5)</f>
        <v>0</v>
      </c>
      <c r="J6" s="5"/>
      <c r="K6" s="5"/>
    </row>
  </sheetData>
  <sheetProtection/>
  <mergeCells count="1">
    <mergeCell ref="A6:E6"/>
  </mergeCells>
  <printOptions/>
  <pageMargins left="0.4724409448818898" right="0.3937007874015748" top="0.5511811023622047" bottom="0.3937007874015748" header="0.31496062992125984" footer="0.31496062992125984"/>
  <pageSetup fitToHeight="100" horizontalDpi="600" verticalDpi="600" orientation="landscape" paperSize="9" scale="70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6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5.57421875" style="1" customWidth="1"/>
    <col min="2" max="2" width="19.57421875" style="1" hidden="1" customWidth="1"/>
    <col min="3" max="3" width="10.57421875" style="1" customWidth="1"/>
    <col min="4" max="4" width="11.140625" style="1" customWidth="1"/>
    <col min="5" max="5" width="29.57421875" style="2" customWidth="1"/>
    <col min="6" max="6" width="14.28125" style="2" customWidth="1"/>
    <col min="7" max="7" width="13.7109375" style="2" customWidth="1"/>
    <col min="8" max="8" width="8.140625" style="2" customWidth="1"/>
    <col min="9" max="9" width="14.140625" style="2" customWidth="1"/>
    <col min="10" max="10" width="28.8515625" style="2" customWidth="1"/>
    <col min="11" max="11" width="29.8515625" style="2" customWidth="1"/>
    <col min="12" max="16384" width="9.00390625" style="2" customWidth="1"/>
  </cols>
  <sheetData>
    <row r="1" spans="1:4" ht="24">
      <c r="A1" s="9" t="s">
        <v>69</v>
      </c>
      <c r="B1" s="9"/>
      <c r="C1" s="9"/>
      <c r="D1" s="10"/>
    </row>
    <row r="2" spans="1:4" ht="24">
      <c r="A2" s="9" t="s">
        <v>0</v>
      </c>
      <c r="B2" s="9"/>
      <c r="C2" s="9"/>
      <c r="D2" s="9" t="s">
        <v>27</v>
      </c>
    </row>
    <row r="4" spans="1:11" s="8" customFormat="1" ht="58.5" customHeight="1">
      <c r="A4" s="3" t="s">
        <v>17</v>
      </c>
      <c r="B4" s="3"/>
      <c r="C4" s="3" t="s">
        <v>3</v>
      </c>
      <c r="D4" s="3" t="s">
        <v>1</v>
      </c>
      <c r="E4" s="3" t="s">
        <v>2</v>
      </c>
      <c r="F4" s="3" t="s">
        <v>4</v>
      </c>
      <c r="G4" s="3" t="s">
        <v>19</v>
      </c>
      <c r="H4" s="3" t="s">
        <v>20</v>
      </c>
      <c r="I4" s="3" t="s">
        <v>21</v>
      </c>
      <c r="J4" s="25" t="s">
        <v>38</v>
      </c>
      <c r="K4" s="25" t="s">
        <v>73</v>
      </c>
    </row>
    <row r="5" spans="1:11" ht="230.25" customHeight="1">
      <c r="A5" s="34">
        <v>1</v>
      </c>
      <c r="B5" s="29"/>
      <c r="C5" s="29" t="s">
        <v>26</v>
      </c>
      <c r="D5" s="29">
        <v>10119381</v>
      </c>
      <c r="E5" s="30" t="s">
        <v>7</v>
      </c>
      <c r="F5" s="35">
        <v>7417200</v>
      </c>
      <c r="G5" s="15"/>
      <c r="H5" s="15"/>
      <c r="I5" s="16">
        <f>+F5-G5-H5</f>
        <v>7417200</v>
      </c>
      <c r="J5" s="7" t="s">
        <v>58</v>
      </c>
      <c r="K5" s="7"/>
    </row>
    <row r="6" spans="1:11" ht="24.75" thickBot="1">
      <c r="A6" s="50" t="s">
        <v>28</v>
      </c>
      <c r="B6" s="51"/>
      <c r="C6" s="51"/>
      <c r="D6" s="51"/>
      <c r="E6" s="51"/>
      <c r="F6" s="19">
        <f>SUM(F5:F5)</f>
        <v>7417200</v>
      </c>
      <c r="G6" s="19">
        <f>SUM(G5:G5)</f>
        <v>0</v>
      </c>
      <c r="H6" s="19">
        <f>SUM(H5:H5)</f>
        <v>0</v>
      </c>
      <c r="I6" s="19">
        <f>SUM(I5:I5)</f>
        <v>7417200</v>
      </c>
      <c r="J6" s="5"/>
      <c r="K6" s="5"/>
    </row>
  </sheetData>
  <sheetProtection/>
  <mergeCells count="1">
    <mergeCell ref="A6:E6"/>
  </mergeCells>
  <printOptions/>
  <pageMargins left="0.4724409448818898" right="0.3937007874015748" top="0.5511811023622047" bottom="0.3937007874015748" header="0.31496062992125984" footer="0.31496062992125984"/>
  <pageSetup fitToHeight="100" horizontalDpi="600" verticalDpi="600" orientation="landscape" paperSize="9" scale="7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7"/>
  <sheetViews>
    <sheetView view="pageBreakPreview" zoomScale="90" zoomScaleSheetLayoutView="90" zoomScalePageLayoutView="0" workbookViewId="0" topLeftCell="A6">
      <selection activeCell="K6" sqref="K6"/>
    </sheetView>
  </sheetViews>
  <sheetFormatPr defaultColWidth="9.140625" defaultRowHeight="15"/>
  <cols>
    <col min="1" max="1" width="5.57421875" style="1" customWidth="1"/>
    <col min="2" max="2" width="19.57421875" style="1" hidden="1" customWidth="1"/>
    <col min="3" max="3" width="10.57421875" style="1" customWidth="1"/>
    <col min="4" max="4" width="11.140625" style="1" customWidth="1"/>
    <col min="5" max="5" width="38.421875" style="2" customWidth="1"/>
    <col min="6" max="6" width="17.28125" style="2" customWidth="1"/>
    <col min="7" max="7" width="12.7109375" style="21" customWidth="1"/>
    <col min="8" max="8" width="9.421875" style="2" customWidth="1"/>
    <col min="9" max="9" width="15.7109375" style="2" customWidth="1"/>
    <col min="10" max="10" width="29.421875" style="2" customWidth="1"/>
    <col min="11" max="11" width="28.7109375" style="2" customWidth="1"/>
    <col min="12" max="12" width="12.00390625" style="2" bestFit="1" customWidth="1"/>
    <col min="13" max="16384" width="9.00390625" style="2" customWidth="1"/>
  </cols>
  <sheetData>
    <row r="1" spans="1:4" ht="24">
      <c r="A1" s="9" t="s">
        <v>70</v>
      </c>
      <c r="B1" s="9"/>
      <c r="C1" s="9"/>
      <c r="D1" s="10"/>
    </row>
    <row r="2" spans="1:4" ht="24">
      <c r="A2" s="9" t="s">
        <v>0</v>
      </c>
      <c r="B2" s="9"/>
      <c r="C2" s="9"/>
      <c r="D2" s="9" t="s">
        <v>33</v>
      </c>
    </row>
    <row r="4" spans="1:11" s="8" customFormat="1" ht="59.25" customHeight="1">
      <c r="A4" s="3" t="s">
        <v>17</v>
      </c>
      <c r="B4" s="3"/>
      <c r="C4" s="3" t="s">
        <v>3</v>
      </c>
      <c r="D4" s="3" t="s">
        <v>1</v>
      </c>
      <c r="E4" s="3" t="s">
        <v>2</v>
      </c>
      <c r="F4" s="3" t="s">
        <v>4</v>
      </c>
      <c r="G4" s="22" t="s">
        <v>19</v>
      </c>
      <c r="H4" s="3" t="s">
        <v>20</v>
      </c>
      <c r="I4" s="3" t="s">
        <v>21</v>
      </c>
      <c r="J4" s="25" t="s">
        <v>38</v>
      </c>
      <c r="K4" s="25" t="s">
        <v>73</v>
      </c>
    </row>
    <row r="5" spans="1:11" s="17" customFormat="1" ht="375.75" customHeight="1">
      <c r="A5" s="37">
        <v>1</v>
      </c>
      <c r="B5" s="38" t="s">
        <v>5</v>
      </c>
      <c r="C5" s="28" t="s">
        <v>29</v>
      </c>
      <c r="D5" s="38">
        <v>10161024</v>
      </c>
      <c r="E5" s="39" t="s">
        <v>14</v>
      </c>
      <c r="F5" s="40">
        <v>120000000</v>
      </c>
      <c r="G5" s="40"/>
      <c r="H5" s="38"/>
      <c r="I5" s="14">
        <f>+F5-G5-H5</f>
        <v>120000000</v>
      </c>
      <c r="J5" s="36" t="s">
        <v>59</v>
      </c>
      <c r="K5" s="36"/>
    </row>
    <row r="6" spans="1:11" s="17" customFormat="1" ht="144">
      <c r="A6" s="37">
        <v>2</v>
      </c>
      <c r="B6" s="38" t="s">
        <v>5</v>
      </c>
      <c r="C6" s="28" t="s">
        <v>29</v>
      </c>
      <c r="D6" s="38">
        <v>10161035</v>
      </c>
      <c r="E6" s="39" t="s">
        <v>15</v>
      </c>
      <c r="F6" s="40">
        <v>181104000</v>
      </c>
      <c r="G6" s="40"/>
      <c r="H6" s="38"/>
      <c r="I6" s="14">
        <f>+F6-G6-H6</f>
        <v>181104000</v>
      </c>
      <c r="J6" s="36" t="s">
        <v>59</v>
      </c>
      <c r="K6" s="36"/>
    </row>
    <row r="7" spans="1:11" ht="24.75" thickBot="1">
      <c r="A7" s="50" t="s">
        <v>25</v>
      </c>
      <c r="B7" s="51"/>
      <c r="C7" s="51"/>
      <c r="D7" s="51"/>
      <c r="E7" s="51"/>
      <c r="F7" s="6">
        <f>SUM(F5:F6)</f>
        <v>301104000</v>
      </c>
      <c r="G7" s="6">
        <f>SUM(G5:G6)</f>
        <v>0</v>
      </c>
      <c r="H7" s="6">
        <f>SUM(H5:H6)</f>
        <v>0</v>
      </c>
      <c r="I7" s="6">
        <f>SUM(I5:I6)</f>
        <v>301104000</v>
      </c>
      <c r="J7" s="5"/>
      <c r="K7" s="5"/>
    </row>
  </sheetData>
  <sheetProtection/>
  <mergeCells count="1">
    <mergeCell ref="A7:E7"/>
  </mergeCells>
  <printOptions/>
  <pageMargins left="0.4724409448818898" right="0.3937007874015748" top="0.5511811023622047" bottom="0.3937007874015748" header="0.31496062992125984" footer="0.31496062992125984"/>
  <pageSetup fitToHeight="100" horizontalDpi="600" verticalDpi="600" orientation="landscape" paperSize="9" scale="70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9"/>
  <sheetViews>
    <sheetView view="pageBreakPreview" zoomScale="90" zoomScaleSheetLayoutView="90" zoomScalePageLayoutView="0" workbookViewId="0" topLeftCell="A4">
      <selection activeCell="J7" sqref="J7"/>
    </sheetView>
  </sheetViews>
  <sheetFormatPr defaultColWidth="9.140625" defaultRowHeight="15"/>
  <cols>
    <col min="1" max="1" width="5.57421875" style="1" customWidth="1"/>
    <col min="2" max="2" width="19.57421875" style="1" hidden="1" customWidth="1"/>
    <col min="3" max="3" width="10.57421875" style="1" customWidth="1"/>
    <col min="4" max="4" width="11.140625" style="1" customWidth="1"/>
    <col min="5" max="5" width="37.00390625" style="2" customWidth="1"/>
    <col min="6" max="6" width="16.28125" style="2" customWidth="1"/>
    <col min="7" max="7" width="12.421875" style="21" customWidth="1"/>
    <col min="8" max="8" width="11.421875" style="2" customWidth="1"/>
    <col min="9" max="9" width="16.7109375" style="2" customWidth="1"/>
    <col min="10" max="10" width="29.00390625" style="2" customWidth="1"/>
    <col min="11" max="11" width="30.140625" style="2" customWidth="1"/>
    <col min="12" max="12" width="12.00390625" style="2" bestFit="1" customWidth="1"/>
    <col min="13" max="16384" width="9.00390625" style="2" customWidth="1"/>
  </cols>
  <sheetData>
    <row r="1" spans="1:4" ht="24">
      <c r="A1" s="9" t="s">
        <v>71</v>
      </c>
      <c r="B1" s="9"/>
      <c r="C1" s="9"/>
      <c r="D1" s="10"/>
    </row>
    <row r="2" spans="1:4" ht="24">
      <c r="A2" s="9" t="s">
        <v>0</v>
      </c>
      <c r="B2" s="9"/>
      <c r="C2" s="9"/>
      <c r="D2" s="9" t="s">
        <v>37</v>
      </c>
    </row>
    <row r="4" spans="1:11" s="8" customFormat="1" ht="59.25" customHeight="1">
      <c r="A4" s="3" t="s">
        <v>17</v>
      </c>
      <c r="B4" s="3"/>
      <c r="C4" s="3" t="s">
        <v>3</v>
      </c>
      <c r="D4" s="3" t="s">
        <v>1</v>
      </c>
      <c r="E4" s="3" t="s">
        <v>2</v>
      </c>
      <c r="F4" s="3" t="s">
        <v>4</v>
      </c>
      <c r="G4" s="22" t="s">
        <v>19</v>
      </c>
      <c r="H4" s="3" t="s">
        <v>20</v>
      </c>
      <c r="I4" s="3" t="s">
        <v>21</v>
      </c>
      <c r="J4" s="25" t="s">
        <v>38</v>
      </c>
      <c r="K4" s="25" t="s">
        <v>73</v>
      </c>
    </row>
    <row r="5" spans="1:11" s="17" customFormat="1" ht="24">
      <c r="A5" s="37">
        <v>1</v>
      </c>
      <c r="B5" s="38" t="s">
        <v>5</v>
      </c>
      <c r="C5" s="38" t="s">
        <v>35</v>
      </c>
      <c r="D5" s="28">
        <v>8000015155</v>
      </c>
      <c r="E5" s="33" t="s">
        <v>8</v>
      </c>
      <c r="F5" s="31">
        <v>112195070</v>
      </c>
      <c r="G5" s="40"/>
      <c r="H5" s="38"/>
      <c r="I5" s="14">
        <f>+F5-G5-H5</f>
        <v>112195070</v>
      </c>
      <c r="J5" s="41" t="s">
        <v>61</v>
      </c>
      <c r="K5" s="41"/>
    </row>
    <row r="6" spans="1:11" ht="24.75" thickBot="1">
      <c r="A6" s="50" t="s">
        <v>28</v>
      </c>
      <c r="B6" s="51"/>
      <c r="C6" s="51"/>
      <c r="D6" s="51"/>
      <c r="E6" s="51"/>
      <c r="F6" s="6">
        <f>SUM(F5:F5)</f>
        <v>112195070</v>
      </c>
      <c r="G6" s="6">
        <f>SUM(G5:G5)</f>
        <v>0</v>
      </c>
      <c r="H6" s="6">
        <f>SUM(H5:H5)</f>
        <v>0</v>
      </c>
      <c r="I6" s="6">
        <f>SUM(I5:I5)</f>
        <v>112195070</v>
      </c>
      <c r="J6" s="5"/>
      <c r="K6" s="5"/>
    </row>
    <row r="7" spans="1:11" s="17" customFormat="1" ht="384">
      <c r="A7" s="37">
        <v>2</v>
      </c>
      <c r="B7" s="38" t="s">
        <v>5</v>
      </c>
      <c r="C7" s="38" t="s">
        <v>31</v>
      </c>
      <c r="D7" s="38">
        <v>10160991</v>
      </c>
      <c r="E7" s="39" t="s">
        <v>16</v>
      </c>
      <c r="F7" s="40">
        <v>354270600</v>
      </c>
      <c r="G7" s="40"/>
      <c r="H7" s="38"/>
      <c r="I7" s="14">
        <f>+F7-G7-H7</f>
        <v>354270600</v>
      </c>
      <c r="J7" s="41" t="s">
        <v>62</v>
      </c>
      <c r="K7" s="41"/>
    </row>
    <row r="8" spans="1:11" ht="24.75" thickBot="1">
      <c r="A8" s="65" t="s">
        <v>25</v>
      </c>
      <c r="B8" s="65"/>
      <c r="C8" s="65"/>
      <c r="D8" s="65"/>
      <c r="E8" s="65"/>
      <c r="F8" s="6">
        <f>SUM(F7:F7)</f>
        <v>354270600</v>
      </c>
      <c r="G8" s="6">
        <f>SUM(G7:G7)</f>
        <v>0</v>
      </c>
      <c r="H8" s="6">
        <f>SUM(H7:H7)</f>
        <v>0</v>
      </c>
      <c r="I8" s="6">
        <f>SUM(I7:I7)</f>
        <v>354270600</v>
      </c>
      <c r="J8" s="5"/>
      <c r="K8" s="5"/>
    </row>
    <row r="9" spans="1:11" ht="24.75" thickBot="1">
      <c r="A9" s="65" t="s">
        <v>36</v>
      </c>
      <c r="B9" s="65"/>
      <c r="C9" s="65"/>
      <c r="D9" s="65"/>
      <c r="E9" s="65"/>
      <c r="F9" s="23">
        <f>+F8+F6</f>
        <v>466465670</v>
      </c>
      <c r="G9" s="23">
        <f>+G8+G6</f>
        <v>0</v>
      </c>
      <c r="H9" s="23">
        <f>+H8+H6</f>
        <v>0</v>
      </c>
      <c r="I9" s="23">
        <f>+I8+I6</f>
        <v>466465670</v>
      </c>
      <c r="J9" s="5"/>
      <c r="K9" s="5"/>
    </row>
  </sheetData>
  <sheetProtection/>
  <mergeCells count="3">
    <mergeCell ref="A8:E8"/>
    <mergeCell ref="A6:E6"/>
    <mergeCell ref="A9:E9"/>
  </mergeCells>
  <printOptions/>
  <pageMargins left="0.4724409448818898" right="0.3937007874015748" top="0.5511811023622047" bottom="0.3937007874015748" header="0.31496062992125984" footer="0.31496062992125984"/>
  <pageSetup fitToHeight="100" horizontalDpi="600" verticalDpi="600" orientation="landscape" paperSize="9" scale="7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6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5.57421875" style="1" customWidth="1"/>
    <col min="2" max="2" width="19.57421875" style="1" hidden="1" customWidth="1"/>
    <col min="3" max="3" width="10.57421875" style="1" customWidth="1"/>
    <col min="4" max="4" width="11.140625" style="1" customWidth="1"/>
    <col min="5" max="5" width="32.00390625" style="2" customWidth="1"/>
    <col min="6" max="6" width="14.28125" style="2" customWidth="1"/>
    <col min="7" max="7" width="14.00390625" style="21" customWidth="1"/>
    <col min="8" max="8" width="11.00390625" style="2" customWidth="1"/>
    <col min="9" max="9" width="15.00390625" style="2" customWidth="1"/>
    <col min="10" max="10" width="27.8515625" style="2" customWidth="1"/>
    <col min="11" max="11" width="29.7109375" style="2" customWidth="1"/>
    <col min="12" max="12" width="12.00390625" style="2" bestFit="1" customWidth="1"/>
    <col min="13" max="16384" width="9.00390625" style="2" customWidth="1"/>
  </cols>
  <sheetData>
    <row r="1" spans="1:4" ht="24">
      <c r="A1" s="9" t="s">
        <v>72</v>
      </c>
      <c r="B1" s="9"/>
      <c r="C1" s="9"/>
      <c r="D1" s="10"/>
    </row>
    <row r="2" spans="1:4" ht="24">
      <c r="A2" s="9" t="s">
        <v>0</v>
      </c>
      <c r="B2" s="9"/>
      <c r="C2" s="9"/>
      <c r="D2" s="9" t="s">
        <v>34</v>
      </c>
    </row>
    <row r="4" spans="1:11" s="8" customFormat="1" ht="64.5" customHeight="1">
      <c r="A4" s="3" t="s">
        <v>17</v>
      </c>
      <c r="B4" s="3"/>
      <c r="C4" s="3" t="s">
        <v>3</v>
      </c>
      <c r="D4" s="3" t="s">
        <v>1</v>
      </c>
      <c r="E4" s="3" t="s">
        <v>2</v>
      </c>
      <c r="F4" s="3" t="s">
        <v>4</v>
      </c>
      <c r="G4" s="22" t="s">
        <v>19</v>
      </c>
      <c r="H4" s="3" t="s">
        <v>20</v>
      </c>
      <c r="I4" s="3" t="s">
        <v>21</v>
      </c>
      <c r="J4" s="25" t="s">
        <v>38</v>
      </c>
      <c r="K4" s="25" t="s">
        <v>73</v>
      </c>
    </row>
    <row r="5" spans="1:11" s="17" customFormat="1" ht="391.5">
      <c r="A5" s="37">
        <v>1</v>
      </c>
      <c r="B5" s="38" t="s">
        <v>5</v>
      </c>
      <c r="C5" s="38" t="s">
        <v>32</v>
      </c>
      <c r="D5" s="38">
        <v>10157004</v>
      </c>
      <c r="E5" s="39" t="s">
        <v>13</v>
      </c>
      <c r="F5" s="40">
        <v>54687700</v>
      </c>
      <c r="G5" s="40"/>
      <c r="H5" s="38"/>
      <c r="I5" s="14">
        <f>+F5-G5-H5</f>
        <v>54687700</v>
      </c>
      <c r="J5" s="42" t="s">
        <v>41</v>
      </c>
      <c r="K5" s="42"/>
    </row>
    <row r="6" spans="1:11" ht="24.75" thickBot="1">
      <c r="A6" s="50" t="s">
        <v>25</v>
      </c>
      <c r="B6" s="51"/>
      <c r="C6" s="51"/>
      <c r="D6" s="51"/>
      <c r="E6" s="51"/>
      <c r="F6" s="6">
        <f>SUM(F5:F5)</f>
        <v>54687700</v>
      </c>
      <c r="G6" s="6">
        <f>SUM(G5:G5)</f>
        <v>0</v>
      </c>
      <c r="H6" s="6">
        <f>SUM(H5:H5)</f>
        <v>0</v>
      </c>
      <c r="I6" s="6">
        <f>SUM(I5:I5)</f>
        <v>54687700</v>
      </c>
      <c r="J6" s="5"/>
      <c r="K6" s="5"/>
    </row>
  </sheetData>
  <sheetProtection/>
  <mergeCells count="1">
    <mergeCell ref="A6:E6"/>
  </mergeCells>
  <printOptions/>
  <pageMargins left="0.4724409448818898" right="0.3937007874015748" top="0.5511811023622047" bottom="0.3937007874015748" header="0.31496062992125984" footer="0.31496062992125984"/>
  <pageSetup fitToHeight="100" horizontalDpi="600" verticalDpi="600" orientation="landscape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2016-05-10T06:38:09Z</cp:lastPrinted>
  <dcterms:created xsi:type="dcterms:W3CDTF">2016-04-01T07:03:47Z</dcterms:created>
  <dcterms:modified xsi:type="dcterms:W3CDTF">2016-05-30T03:30:02Z</dcterms:modified>
  <cp:category/>
  <cp:version/>
  <cp:contentType/>
  <cp:contentStatus/>
</cp:coreProperties>
</file>